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D:\FORMULARIOS_SOLICITUD AYUDA\"/>
    </mc:Choice>
  </mc:AlternateContent>
  <xr:revisionPtr revIDLastSave="0" documentId="13_ncr:1_{DF5B00B4-8F7B-4E02-A2BD-019B48D802D7}" xr6:coauthVersionLast="45" xr6:coauthVersionMax="45" xr10:uidLastSave="{00000000-0000-0000-0000-000000000000}"/>
  <bookViews>
    <workbookView xWindow="-108" yWindow="-108" windowWidth="23256" windowHeight="12576" xr2:uid="{00000000-000D-0000-FFFF-FFFF00000000}"/>
  </bookViews>
  <sheets>
    <sheet name="MODELO 7. EEF" sheetId="1" r:id="rId1"/>
    <sheet name="Financiación" sheetId="2" state="hidden" r:id="rId2"/>
    <sheet name="P.Ingresos" sheetId="3" state="hidden" r:id="rId3"/>
    <sheet name="P.Gastos" sheetId="4" state="hidden" r:id="rId4"/>
    <sheet name="Cuenta PYG" sheetId="5" state="hidden" r:id="rId5"/>
    <sheet name="Balance" sheetId="6" state="hidden" r:id="rId6"/>
    <sheet name="Ratios Rentabilidad" sheetId="7" state="hidden" r:id="rId7"/>
  </sheets>
  <definedNames>
    <definedName name="_xlnm.Print_Area" localSheetId="0">'MODELO 7. EEF'!$A$1:$K$466</definedName>
    <definedName name="_xlnm.Print_Titles" localSheetId="0">'MODELO 7. EEF'!$1:$6</definedName>
  </definedNames>
  <calcPr calcId="191029"/>
</workbook>
</file>

<file path=xl/calcChain.xml><?xml version="1.0" encoding="utf-8"?>
<calcChain xmlns="http://schemas.openxmlformats.org/spreadsheetml/2006/main">
  <c r="E394" i="1" l="1"/>
  <c r="F394" i="1"/>
  <c r="G394" i="1"/>
  <c r="H394" i="1"/>
  <c r="I394" i="1"/>
  <c r="H423" i="1" l="1"/>
  <c r="I423" i="1"/>
  <c r="I428" i="1"/>
  <c r="H428" i="1"/>
  <c r="G428" i="1"/>
  <c r="F428" i="1"/>
  <c r="E428" i="1"/>
  <c r="E307" i="1"/>
  <c r="E423" i="1"/>
  <c r="E416" i="1"/>
  <c r="E414" i="1" s="1"/>
  <c r="I407" i="1"/>
  <c r="I406" i="1" s="1"/>
  <c r="F407" i="1"/>
  <c r="F406" i="1" s="1"/>
  <c r="G407" i="1"/>
  <c r="G406" i="1" s="1"/>
  <c r="H407" i="1"/>
  <c r="H406" i="1" s="1"/>
  <c r="E407" i="1"/>
  <c r="E406" i="1" s="1"/>
  <c r="F389" i="1"/>
  <c r="E389" i="1"/>
  <c r="H378" i="1"/>
  <c r="F378" i="1"/>
  <c r="E378" i="1"/>
  <c r="G378" i="1"/>
  <c r="F372" i="1"/>
  <c r="E372" i="1"/>
  <c r="I389" i="1"/>
  <c r="H389" i="1"/>
  <c r="G389" i="1"/>
  <c r="I378" i="1"/>
  <c r="I372" i="1"/>
  <c r="H372" i="1"/>
  <c r="G372" i="1"/>
  <c r="I421" i="1" l="1"/>
  <c r="H421" i="1"/>
  <c r="G371" i="1"/>
  <c r="H371" i="1"/>
  <c r="F371" i="1"/>
  <c r="I371" i="1"/>
  <c r="E371" i="1"/>
  <c r="I324" i="1"/>
  <c r="H324" i="1"/>
  <c r="G324" i="1"/>
  <c r="F324" i="1"/>
  <c r="I300" i="1" l="1"/>
  <c r="I301" i="1"/>
  <c r="I302" i="1"/>
  <c r="I303" i="1"/>
  <c r="I304" i="1"/>
  <c r="I305" i="1"/>
  <c r="I297" i="1"/>
  <c r="I298" i="1"/>
  <c r="I299" i="1"/>
  <c r="I296" i="1"/>
  <c r="I295" i="1"/>
  <c r="I294" i="1"/>
  <c r="I293" i="1"/>
  <c r="I292" i="1"/>
  <c r="H292" i="1"/>
  <c r="H293" i="1"/>
  <c r="H294" i="1"/>
  <c r="H295" i="1"/>
  <c r="H297" i="1"/>
  <c r="H298" i="1"/>
  <c r="H299" i="1"/>
  <c r="H300" i="1"/>
  <c r="H301" i="1"/>
  <c r="H302" i="1"/>
  <c r="H303" i="1"/>
  <c r="H304" i="1"/>
  <c r="H305" i="1"/>
  <c r="G292" i="1"/>
  <c r="G293" i="1"/>
  <c r="G294" i="1"/>
  <c r="G295" i="1"/>
  <c r="G297" i="1"/>
  <c r="G298" i="1"/>
  <c r="G299" i="1"/>
  <c r="G300" i="1"/>
  <c r="G301" i="1"/>
  <c r="G302" i="1"/>
  <c r="G303" i="1"/>
  <c r="G304" i="1"/>
  <c r="G305" i="1"/>
  <c r="F292" i="1"/>
  <c r="F293" i="1"/>
  <c r="F294" i="1"/>
  <c r="F295" i="1"/>
  <c r="F297" i="1"/>
  <c r="F298" i="1"/>
  <c r="F299" i="1"/>
  <c r="F300" i="1"/>
  <c r="F301" i="1"/>
  <c r="F302" i="1"/>
  <c r="F303" i="1"/>
  <c r="F304" i="1"/>
  <c r="F305" i="1"/>
  <c r="E302" i="1"/>
  <c r="E303" i="1"/>
  <c r="E304" i="1"/>
  <c r="E305" i="1"/>
  <c r="E301" i="1"/>
  <c r="E300" i="1"/>
  <c r="E299" i="1"/>
  <c r="E298" i="1"/>
  <c r="E297" i="1"/>
  <c r="E295" i="1"/>
  <c r="E294" i="1"/>
  <c r="E292" i="1"/>
  <c r="I248" i="1" l="1"/>
  <c r="I247" i="1"/>
  <c r="I246" i="1"/>
  <c r="I245" i="1"/>
  <c r="I244" i="1"/>
  <c r="I243" i="1"/>
  <c r="I242" i="1"/>
  <c r="I240" i="1"/>
  <c r="I239" i="1"/>
  <c r="I238" i="1"/>
  <c r="I237" i="1"/>
  <c r="I236" i="1"/>
  <c r="I234" i="1"/>
  <c r="I235" i="1"/>
  <c r="G262" i="1"/>
  <c r="G261" i="1"/>
  <c r="G260" i="1"/>
  <c r="G259" i="1"/>
  <c r="G258" i="1"/>
  <c r="G257" i="1"/>
  <c r="G256" i="1"/>
  <c r="G255" i="1"/>
  <c r="G254" i="1"/>
  <c r="G253" i="1"/>
  <c r="E187" i="1" l="1"/>
  <c r="E293" i="1" s="1"/>
  <c r="G15" i="1"/>
  <c r="G26" i="1"/>
  <c r="G33" i="1"/>
  <c r="G41" i="1"/>
  <c r="J154" i="1"/>
  <c r="J153" i="1"/>
  <c r="J152" i="1"/>
  <c r="J149" i="1"/>
  <c r="J148" i="1"/>
  <c r="J147" i="1"/>
  <c r="J144" i="1"/>
  <c r="J143" i="1"/>
  <c r="J142" i="1"/>
  <c r="J139" i="1"/>
  <c r="J138" i="1"/>
  <c r="J137" i="1"/>
  <c r="J132" i="1"/>
  <c r="J134" i="1"/>
  <c r="J133" i="1"/>
  <c r="J135" i="1" l="1"/>
  <c r="F288" i="1" s="1"/>
  <c r="F287" i="1" s="1"/>
  <c r="J145" i="1"/>
  <c r="H288" i="1" s="1"/>
  <c r="H287" i="1" s="1"/>
  <c r="J150" i="1"/>
  <c r="I288" i="1" s="1"/>
  <c r="I287" i="1" s="1"/>
  <c r="J130" i="1"/>
  <c r="E288" i="1" s="1"/>
  <c r="E287" i="1" s="1"/>
  <c r="J140" i="1"/>
  <c r="G288" i="1" s="1"/>
  <c r="G287" i="1" s="1"/>
  <c r="J155" i="1"/>
  <c r="E421" i="1"/>
  <c r="E431" i="1" s="1"/>
  <c r="F423" i="1"/>
  <c r="F421" i="1" s="1"/>
  <c r="G423" i="1"/>
  <c r="G421" i="1" s="1"/>
  <c r="F416" i="1"/>
  <c r="F414" i="1" s="1"/>
  <c r="G416" i="1"/>
  <c r="G414" i="1" s="1"/>
  <c r="H416" i="1"/>
  <c r="H414" i="1" s="1"/>
  <c r="I416" i="1"/>
  <c r="I414" i="1" s="1"/>
  <c r="I431" i="1" s="1"/>
  <c r="E392" i="1"/>
  <c r="E402" i="1" s="1"/>
  <c r="F307" i="1"/>
  <c r="G307" i="1"/>
  <c r="H307" i="1"/>
  <c r="I307" i="1"/>
  <c r="F291" i="1"/>
  <c r="G291" i="1"/>
  <c r="H291" i="1"/>
  <c r="I291" i="1"/>
  <c r="E291" i="1"/>
  <c r="F200" i="1"/>
  <c r="G200" i="1"/>
  <c r="H200" i="1"/>
  <c r="I200" i="1"/>
  <c r="E200" i="1"/>
  <c r="E88" i="1"/>
  <c r="E87" i="1"/>
  <c r="D87" i="1"/>
  <c r="G87" i="1" s="1"/>
  <c r="I392" i="1" l="1"/>
  <c r="I402" i="1" s="1"/>
  <c r="F310" i="1"/>
  <c r="F313" i="1" s="1"/>
  <c r="F316" i="1" s="1"/>
  <c r="G310" i="1"/>
  <c r="G313" i="1" s="1"/>
  <c r="G316" i="1" s="1"/>
  <c r="I310" i="1"/>
  <c r="I313" i="1" s="1"/>
  <c r="I316" i="1" s="1"/>
  <c r="H310" i="1"/>
  <c r="H313" i="1" s="1"/>
  <c r="H316" i="1" s="1"/>
  <c r="G46" i="1"/>
  <c r="F431" i="1"/>
  <c r="G431" i="1"/>
  <c r="H431" i="1"/>
  <c r="G263" i="1"/>
  <c r="E306" i="1" s="1"/>
  <c r="F87" i="1"/>
  <c r="D88" i="1" s="1"/>
  <c r="F74" i="1"/>
  <c r="H392" i="1" l="1"/>
  <c r="H402" i="1" s="1"/>
  <c r="F392" i="1"/>
  <c r="F402" i="1" s="1"/>
  <c r="G392" i="1"/>
  <c r="G402" i="1" s="1"/>
  <c r="E310" i="1"/>
  <c r="E313" i="1" s="1"/>
  <c r="E316" i="1" s="1"/>
  <c r="E323" i="1" s="1"/>
  <c r="E324" i="1"/>
  <c r="F323" i="1"/>
  <c r="F326" i="1" s="1"/>
  <c r="G323" i="1"/>
  <c r="G326" i="1" s="1"/>
  <c r="H323" i="1"/>
  <c r="H326" i="1" s="1"/>
  <c r="I323" i="1"/>
  <c r="I326" i="1" s="1"/>
  <c r="G88" i="1"/>
  <c r="F88" i="1"/>
  <c r="D89" i="1" s="1"/>
  <c r="G89" i="1" s="1"/>
  <c r="M24" i="2"/>
  <c r="L24" i="2"/>
  <c r="M25" i="2"/>
  <c r="Q85" i="6"/>
  <c r="P85" i="6"/>
  <c r="O85" i="6"/>
  <c r="N85" i="6"/>
  <c r="M85" i="6"/>
  <c r="Q77" i="6"/>
  <c r="P77" i="6"/>
  <c r="O77" i="6"/>
  <c r="N77" i="6"/>
  <c r="M77" i="6"/>
  <c r="E75" i="6"/>
  <c r="E74" i="6" s="1"/>
  <c r="F75" i="6"/>
  <c r="F74" i="6" s="1"/>
  <c r="G75" i="6"/>
  <c r="G74" i="6" s="1"/>
  <c r="H75" i="6"/>
  <c r="H74" i="6" s="1"/>
  <c r="D75" i="6"/>
  <c r="D74" i="6" s="1"/>
  <c r="E69" i="6"/>
  <c r="F69" i="6"/>
  <c r="G69" i="6"/>
  <c r="H69" i="6"/>
  <c r="D69" i="6"/>
  <c r="M20" i="6"/>
  <c r="M19" i="6" s="1"/>
  <c r="N20" i="6"/>
  <c r="O20" i="6"/>
  <c r="O19" i="6" s="1"/>
  <c r="P20" i="6"/>
  <c r="P19" i="6" s="1"/>
  <c r="Q20" i="6"/>
  <c r="Q19" i="6" s="1"/>
  <c r="N34" i="6"/>
  <c r="O34" i="6"/>
  <c r="O32" i="6" s="1"/>
  <c r="P34" i="6"/>
  <c r="P32" i="6" s="1"/>
  <c r="Q34" i="6"/>
  <c r="Q32" i="6" s="1"/>
  <c r="M34" i="6"/>
  <c r="M32" i="6" s="1"/>
  <c r="E41" i="6"/>
  <c r="E40" i="6" s="1"/>
  <c r="E38" i="6" s="1"/>
  <c r="E50" i="6" s="1"/>
  <c r="F41" i="6"/>
  <c r="F40" i="6" s="1"/>
  <c r="F38" i="6" s="1"/>
  <c r="F50" i="6" s="1"/>
  <c r="G41" i="6"/>
  <c r="G40" i="6" s="1"/>
  <c r="G38" i="6" s="1"/>
  <c r="H41" i="6"/>
  <c r="H40" i="6" s="1"/>
  <c r="H38" i="6" s="1"/>
  <c r="D41" i="6"/>
  <c r="D40" i="6" s="1"/>
  <c r="D38" i="6" s="1"/>
  <c r="E33" i="6"/>
  <c r="F33" i="6"/>
  <c r="G33" i="6"/>
  <c r="H33" i="6"/>
  <c r="D33" i="6"/>
  <c r="E23" i="6"/>
  <c r="F23" i="6"/>
  <c r="G23" i="6"/>
  <c r="H23" i="6"/>
  <c r="D23" i="6"/>
  <c r="E19" i="6"/>
  <c r="F19" i="6"/>
  <c r="G19" i="6"/>
  <c r="H19" i="6"/>
  <c r="D19" i="6"/>
  <c r="D20" i="5"/>
  <c r="E20" i="5"/>
  <c r="D36" i="5"/>
  <c r="E36" i="5"/>
  <c r="F36" i="5"/>
  <c r="G36" i="5"/>
  <c r="H36" i="5"/>
  <c r="H34" i="5"/>
  <c r="R22" i="5" s="1"/>
  <c r="G34" i="5"/>
  <c r="Q22" i="5" s="1"/>
  <c r="F34" i="5"/>
  <c r="P22" i="5" s="1"/>
  <c r="E34" i="5"/>
  <c r="O22" i="5" s="1"/>
  <c r="D34" i="5"/>
  <c r="N22" i="5" s="1"/>
  <c r="H15" i="5"/>
  <c r="G15" i="5"/>
  <c r="F15" i="5"/>
  <c r="E15" i="5"/>
  <c r="D15" i="5"/>
  <c r="E33" i="5"/>
  <c r="F33" i="5"/>
  <c r="G33" i="5"/>
  <c r="H33" i="5"/>
  <c r="D33" i="5"/>
  <c r="E32" i="5"/>
  <c r="F32" i="5"/>
  <c r="G32" i="5"/>
  <c r="H32" i="5"/>
  <c r="D32" i="5"/>
  <c r="E31" i="5"/>
  <c r="F31" i="5"/>
  <c r="G31" i="5"/>
  <c r="H31" i="5"/>
  <c r="D31" i="5"/>
  <c r="E30" i="5"/>
  <c r="F30" i="5"/>
  <c r="G30" i="5"/>
  <c r="H30" i="5"/>
  <c r="D30" i="5"/>
  <c r="E29" i="5"/>
  <c r="F29" i="5"/>
  <c r="G29" i="5"/>
  <c r="H29" i="5"/>
  <c r="D29" i="5"/>
  <c r="E28" i="5"/>
  <c r="F28" i="5"/>
  <c r="G28" i="5"/>
  <c r="H28" i="5"/>
  <c r="D28" i="5"/>
  <c r="E27" i="5"/>
  <c r="F27" i="5"/>
  <c r="G27" i="5"/>
  <c r="H27" i="5"/>
  <c r="D27" i="5"/>
  <c r="E26" i="5"/>
  <c r="F26" i="5"/>
  <c r="G26" i="5"/>
  <c r="H26" i="5"/>
  <c r="D26" i="5"/>
  <c r="E25" i="5"/>
  <c r="F25" i="5"/>
  <c r="G25" i="5"/>
  <c r="H25" i="5"/>
  <c r="D25" i="5"/>
  <c r="E24" i="5"/>
  <c r="F24" i="5"/>
  <c r="G24" i="5"/>
  <c r="H24" i="5"/>
  <c r="D24" i="5"/>
  <c r="E23" i="5"/>
  <c r="F23" i="5"/>
  <c r="G23" i="5"/>
  <c r="H23" i="5"/>
  <c r="D23" i="5"/>
  <c r="E22" i="5"/>
  <c r="F22" i="5"/>
  <c r="G22" i="5"/>
  <c r="H22" i="5"/>
  <c r="D22" i="5"/>
  <c r="E21" i="5"/>
  <c r="F21" i="5"/>
  <c r="G21" i="5"/>
  <c r="H21" i="5"/>
  <c r="D21" i="5"/>
  <c r="G20" i="5"/>
  <c r="H20" i="5"/>
  <c r="F20" i="5"/>
  <c r="P47" i="4"/>
  <c r="P46" i="4"/>
  <c r="P45" i="4"/>
  <c r="P39" i="4"/>
  <c r="P38" i="4"/>
  <c r="P37" i="4"/>
  <c r="P36" i="4"/>
  <c r="P35" i="4"/>
  <c r="P34" i="4"/>
  <c r="P33" i="4"/>
  <c r="G31" i="4"/>
  <c r="F31" i="4"/>
  <c r="E31" i="4"/>
  <c r="D31" i="4"/>
  <c r="C31" i="4"/>
  <c r="F45" i="4"/>
  <c r="F44" i="4"/>
  <c r="F43" i="4"/>
  <c r="F42" i="4"/>
  <c r="F41" i="4"/>
  <c r="F40" i="4"/>
  <c r="F38" i="4"/>
  <c r="F39" i="4"/>
  <c r="F37" i="4"/>
  <c r="F36" i="4"/>
  <c r="H21" i="3"/>
  <c r="G42" i="3"/>
  <c r="H41" i="3"/>
  <c r="H40" i="3"/>
  <c r="H39" i="3"/>
  <c r="H36" i="3"/>
  <c r="H35" i="3"/>
  <c r="H34" i="3"/>
  <c r="H31" i="3"/>
  <c r="H30" i="3"/>
  <c r="H29" i="3"/>
  <c r="H26" i="3"/>
  <c r="H25" i="3"/>
  <c r="H24" i="3"/>
  <c r="H20" i="3"/>
  <c r="H19" i="3"/>
  <c r="H19" i="5" l="1"/>
  <c r="H42" i="3"/>
  <c r="E326" i="1"/>
  <c r="G19" i="5"/>
  <c r="G45" i="5" s="1"/>
  <c r="E89" i="1"/>
  <c r="F89" i="1" s="1"/>
  <c r="D90" i="1" s="1"/>
  <c r="E90" i="1" s="1"/>
  <c r="F90" i="1" s="1"/>
  <c r="D91" i="1" s="1"/>
  <c r="G67" i="6"/>
  <c r="E67" i="6"/>
  <c r="F67" i="6"/>
  <c r="H67" i="6"/>
  <c r="D67" i="6"/>
  <c r="N19" i="6"/>
  <c r="N18" i="6" s="1"/>
  <c r="O18" i="6"/>
  <c r="P18" i="6"/>
  <c r="Q18" i="6"/>
  <c r="M18" i="6"/>
  <c r="G18" i="6"/>
  <c r="G50" i="6" s="1"/>
  <c r="F18" i="6"/>
  <c r="E18" i="6"/>
  <c r="H18" i="6"/>
  <c r="H50" i="6" s="1"/>
  <c r="D18" i="6"/>
  <c r="D50" i="6" s="1"/>
  <c r="F19" i="5"/>
  <c r="F45" i="5" s="1"/>
  <c r="F49" i="5" s="1"/>
  <c r="E19" i="5"/>
  <c r="E40" i="5" s="1"/>
  <c r="H40" i="5"/>
  <c r="D19" i="5"/>
  <c r="D40" i="5" s="1"/>
  <c r="D45" i="5" s="1"/>
  <c r="D49" i="5" s="1"/>
  <c r="G40" i="5"/>
  <c r="H45" i="5"/>
  <c r="F40" i="5"/>
  <c r="F46" i="4"/>
  <c r="H81" i="6" l="1"/>
  <c r="F81" i="6"/>
  <c r="E81" i="6"/>
  <c r="G90" i="1"/>
  <c r="E91" i="1"/>
  <c r="F91" i="1" s="1"/>
  <c r="D92" i="1" s="1"/>
  <c r="G91" i="1"/>
  <c r="D81" i="6"/>
  <c r="G81" i="6"/>
  <c r="E45" i="5"/>
  <c r="E49" i="5" s="1"/>
  <c r="P14" i="5"/>
  <c r="P15" i="5" s="1"/>
  <c r="P21" i="5" s="1"/>
  <c r="P24" i="5" s="1"/>
  <c r="H49" i="5"/>
  <c r="G49" i="5"/>
  <c r="N14" i="5"/>
  <c r="N15" i="5" s="1"/>
  <c r="N21" i="5" s="1"/>
  <c r="N24" i="5" s="1"/>
  <c r="N24" i="2"/>
  <c r="L25" i="2" s="1"/>
  <c r="O24" i="2"/>
  <c r="E92" i="1" l="1"/>
  <c r="F92" i="1" s="1"/>
  <c r="D93" i="1" s="1"/>
  <c r="G92" i="1"/>
  <c r="O14" i="5"/>
  <c r="O15" i="5" s="1"/>
  <c r="O21" i="5" s="1"/>
  <c r="O24" i="5" s="1"/>
  <c r="Q14" i="5"/>
  <c r="Q15" i="5" s="1"/>
  <c r="Q21" i="5" s="1"/>
  <c r="Q24" i="5" s="1"/>
  <c r="R14" i="5"/>
  <c r="R15" i="5" s="1"/>
  <c r="R21" i="5" s="1"/>
  <c r="R24" i="5" s="1"/>
  <c r="N25" i="2"/>
  <c r="L26" i="2" s="1"/>
  <c r="O25" i="2"/>
  <c r="G93" i="1" l="1"/>
  <c r="E93" i="1"/>
  <c r="F93" i="1" s="1"/>
  <c r="D94" i="1" s="1"/>
  <c r="O26" i="2"/>
  <c r="M26" i="2"/>
  <c r="N26" i="2" s="1"/>
  <c r="L27" i="2" s="1"/>
  <c r="M27" i="2" s="1"/>
  <c r="E94" i="1" l="1"/>
  <c r="F94" i="1" s="1"/>
  <c r="D95" i="1" s="1"/>
  <c r="G94" i="1"/>
  <c r="N27" i="2"/>
  <c r="L28" i="2" s="1"/>
  <c r="M28" i="2" s="1"/>
  <c r="O27" i="2"/>
  <c r="G95" i="1" l="1"/>
  <c r="E95" i="1"/>
  <c r="F95" i="1" s="1"/>
  <c r="D96" i="1" s="1"/>
  <c r="N28" i="2"/>
  <c r="L29" i="2" s="1"/>
  <c r="M29" i="2" s="1"/>
  <c r="O28" i="2"/>
  <c r="E96" i="1" l="1"/>
  <c r="F96" i="1" s="1"/>
  <c r="D97" i="1" s="1"/>
  <c r="G96" i="1"/>
  <c r="N29" i="2"/>
  <c r="L30" i="2" s="1"/>
  <c r="M30" i="2" s="1"/>
  <c r="O29" i="2"/>
  <c r="G97" i="1" l="1"/>
  <c r="E97" i="1"/>
  <c r="F97" i="1" s="1"/>
  <c r="D98" i="1" s="1"/>
  <c r="N30" i="2"/>
  <c r="L31" i="2" s="1"/>
  <c r="M31" i="2" s="1"/>
  <c r="O30" i="2"/>
  <c r="G98" i="1" l="1"/>
  <c r="E98" i="1"/>
  <c r="F98" i="1" s="1"/>
  <c r="D99" i="1" s="1"/>
  <c r="N31" i="2"/>
  <c r="L32" i="2" s="1"/>
  <c r="M32" i="2" s="1"/>
  <c r="O31" i="2"/>
  <c r="E99" i="1" l="1"/>
  <c r="F99" i="1" s="1"/>
  <c r="D100" i="1" s="1"/>
  <c r="G99" i="1"/>
  <c r="N32" i="2"/>
  <c r="L33" i="2" s="1"/>
  <c r="M33" i="2" s="1"/>
  <c r="O32" i="2"/>
  <c r="E100" i="1" l="1"/>
  <c r="F100" i="1" s="1"/>
  <c r="D101" i="1" s="1"/>
  <c r="G100" i="1"/>
  <c r="N33" i="2"/>
  <c r="L34" i="2" s="1"/>
  <c r="M34" i="2" s="1"/>
  <c r="O33" i="2"/>
  <c r="G101" i="1" l="1"/>
  <c r="E101" i="1"/>
  <c r="F101" i="1" s="1"/>
  <c r="D102" i="1" s="1"/>
  <c r="N34" i="2"/>
  <c r="L35" i="2" s="1"/>
  <c r="M35" i="2" s="1"/>
  <c r="O34" i="2"/>
  <c r="G102" i="1" l="1"/>
  <c r="E102" i="1"/>
  <c r="F102" i="1" s="1"/>
  <c r="D103" i="1" s="1"/>
  <c r="N35" i="2"/>
  <c r="L36" i="2" s="1"/>
  <c r="M36" i="2" s="1"/>
  <c r="O35" i="2"/>
  <c r="E103" i="1" l="1"/>
  <c r="F103" i="1" s="1"/>
  <c r="D104" i="1" s="1"/>
  <c r="G103" i="1"/>
  <c r="N36" i="2"/>
  <c r="L37" i="2" s="1"/>
  <c r="M37" i="2" s="1"/>
  <c r="O36" i="2"/>
  <c r="E104" i="1" l="1"/>
  <c r="F104" i="1" s="1"/>
  <c r="D105" i="1" s="1"/>
  <c r="G104" i="1"/>
  <c r="N37" i="2"/>
  <c r="L38" i="2" s="1"/>
  <c r="M38" i="2" s="1"/>
  <c r="O37" i="2"/>
  <c r="G105" i="1" l="1"/>
  <c r="E105" i="1"/>
  <c r="F105" i="1" s="1"/>
  <c r="D106" i="1" s="1"/>
  <c r="N38" i="2"/>
  <c r="L39" i="2" s="1"/>
  <c r="M39" i="2" s="1"/>
  <c r="O38" i="2"/>
  <c r="E106" i="1" l="1"/>
  <c r="F106" i="1" s="1"/>
  <c r="G106" i="1"/>
  <c r="N39" i="2"/>
  <c r="L40" i="2" s="1"/>
  <c r="M40" i="2" s="1"/>
  <c r="O39" i="2"/>
  <c r="N40" i="2" l="1"/>
  <c r="L41" i="2" s="1"/>
  <c r="M41" i="2" s="1"/>
  <c r="O40" i="2"/>
  <c r="N41" i="2" l="1"/>
  <c r="L42" i="2" s="1"/>
  <c r="M42" i="2" s="1"/>
  <c r="O41" i="2"/>
  <c r="N42" i="2" l="1"/>
  <c r="L43" i="2" s="1"/>
  <c r="M43" i="2" s="1"/>
  <c r="O42" i="2"/>
  <c r="N43" i="2" l="1"/>
  <c r="O43" i="2"/>
</calcChain>
</file>

<file path=xl/sharedStrings.xml><?xml version="1.0" encoding="utf-8"?>
<sst xmlns="http://schemas.openxmlformats.org/spreadsheetml/2006/main" count="735" uniqueCount="356">
  <si>
    <t xml:space="preserve"> </t>
  </si>
  <si>
    <t>CONCEPTO</t>
  </si>
  <si>
    <t>INMOVILIZADO MATERIAL</t>
  </si>
  <si>
    <t>Terrenos</t>
  </si>
  <si>
    <t>Edificios y otras construcciones</t>
  </si>
  <si>
    <t>Maquinaria, instalaciones y utillaje</t>
  </si>
  <si>
    <t>Elementos de transporte</t>
  </si>
  <si>
    <t>Mobiliario y enseres</t>
  </si>
  <si>
    <t>Equipos para procesos de información</t>
  </si>
  <si>
    <t>INMOVILIZADO INTANGIBLE</t>
  </si>
  <si>
    <t>Aplicaciones informáticas</t>
  </si>
  <si>
    <t>Derechos de traspaso</t>
  </si>
  <si>
    <t>Patentes y marcas</t>
  </si>
  <si>
    <t>CIRCULANTE</t>
  </si>
  <si>
    <t>Existencias</t>
  </si>
  <si>
    <t>TOTAL</t>
  </si>
  <si>
    <t xml:space="preserve">                                                                                         MODELO 7</t>
  </si>
  <si>
    <t xml:space="preserve">                                                              ESTUDIO ECONÓMICO FINANCIERO</t>
  </si>
  <si>
    <t>OTRAS INVERSIONES O GASTOS</t>
  </si>
  <si>
    <t>Estudios viabilidad</t>
  </si>
  <si>
    <t>Deudores y cuentas a cobrar</t>
  </si>
  <si>
    <t>Inversiones financieras a c/p</t>
  </si>
  <si>
    <t>Efectivo y otros activos líquidos</t>
  </si>
  <si>
    <t>INVERSIÓN € (SIN IVA)</t>
  </si>
  <si>
    <t>IMPORTE</t>
  </si>
  <si>
    <t>Otras subvenciones</t>
  </si>
  <si>
    <t>Deudas a largo plazo</t>
  </si>
  <si>
    <t>Deudas a corto plazo</t>
  </si>
  <si>
    <t>Acreedores comerciales</t>
  </si>
  <si>
    <t>D) Condiciones financieras</t>
  </si>
  <si>
    <t>Comisión de apertura</t>
  </si>
  <si>
    <t>Tipo de interés (%)</t>
  </si>
  <si>
    <t>Periodo de amortización</t>
  </si>
  <si>
    <t>Periodo de carencia (año ó fracción)</t>
  </si>
  <si>
    <t>AÑO</t>
  </si>
  <si>
    <t>CAPITAL VIVO</t>
  </si>
  <si>
    <t>AMORTIZADO</t>
  </si>
  <si>
    <t>CAPITAL PENDIENTE</t>
  </si>
  <si>
    <t>INTERESES</t>
  </si>
  <si>
    <t>F) Observaciones al plan de financiación</t>
  </si>
  <si>
    <t>OBSERVACIONES</t>
  </si>
  <si>
    <t>AÑO 1</t>
  </si>
  <si>
    <t>Nº DE UNIDADES</t>
  </si>
  <si>
    <t>TIPO DE UNIDADES</t>
  </si>
  <si>
    <t>PRECIO MEDIO VENTA</t>
  </si>
  <si>
    <t>Facturación producto o servicio I</t>
  </si>
  <si>
    <t>Facturación producto o servicio II</t>
  </si>
  <si>
    <t>Facturación producto o servicio III</t>
  </si>
  <si>
    <t>AÑO 2</t>
  </si>
  <si>
    <t>AÑO 3</t>
  </si>
  <si>
    <t>AÑO 4</t>
  </si>
  <si>
    <t>AÑO 5</t>
  </si>
  <si>
    <t xml:space="preserve">                                                                                        MODELO 7</t>
  </si>
  <si>
    <t>B) Observaciones y Justificación de los ingresos previstos</t>
  </si>
  <si>
    <t>TOTAL AÑOS</t>
  </si>
  <si>
    <t>IGUAL A ADISMONTA PERO CON TRES PRODUCTOS</t>
  </si>
  <si>
    <t>PREVISIÓN  DE INGRESOS Y GASTOS</t>
  </si>
  <si>
    <t xml:space="preserve">PREVISIÓN  DE INGRESOS </t>
  </si>
  <si>
    <t>JUSTIFICACIÓN Y COMENTARIOS SOBRE LOS DATOS ANTERIORES</t>
  </si>
  <si>
    <t>A) Previsión de Ingresos</t>
  </si>
  <si>
    <t>PREVISIÓN  DE GASTOS</t>
  </si>
  <si>
    <t>Previsión de los ingresos de explotación que se generarán con la actividad en los cinco primeros ejercicios posteriores a la realización de las inversiones para las que se solicita la subvención</t>
  </si>
  <si>
    <t>Arrendamientos y cánones</t>
  </si>
  <si>
    <t>Reparación y conservación</t>
  </si>
  <si>
    <t>Primas de seguros</t>
  </si>
  <si>
    <t>Transportes</t>
  </si>
  <si>
    <t>Compras material de oficina</t>
  </si>
  <si>
    <t>Servicios profesionales independientes</t>
  </si>
  <si>
    <t>Suministros (agua, electricidad,…)</t>
  </si>
  <si>
    <t>Comunicaciones (teléfonos, fax, internet, …)</t>
  </si>
  <si>
    <t>Tributos (impuestos y tasas)</t>
  </si>
  <si>
    <t>Publicidad, propaganda y relaciones públicas</t>
  </si>
  <si>
    <t>Otros gastos (especificar cuales)</t>
  </si>
  <si>
    <t>Previsión de los Gastos de Explotación que se tendrán con la actividad en los cinco primeros ejercicios posteriores a la realización de las inversiones para las que se solicita la subvención</t>
  </si>
  <si>
    <t>TOTAL AÑO</t>
  </si>
  <si>
    <t>% AMORTIZACIÓN</t>
  </si>
  <si>
    <t>INVERSIÓN</t>
  </si>
  <si>
    <t>MODELO 7</t>
  </si>
  <si>
    <t>ESTUDIO ECONÓMICO Y FINANCIERO</t>
  </si>
  <si>
    <t>IMPORTE AÑO 1</t>
  </si>
  <si>
    <t>IMPORTE AÑO 2</t>
  </si>
  <si>
    <t>IMPORTE AÑO 3</t>
  </si>
  <si>
    <t>IMPORTE AÑO 4</t>
  </si>
  <si>
    <t>IMPORTE AÑO 5</t>
  </si>
  <si>
    <t>OBSERVACIONES A LA AMORTIZACIÓN</t>
  </si>
  <si>
    <t>E) Cuadro de Amortización Deudas financieras</t>
  </si>
  <si>
    <t>C) Previsión de Gastos</t>
  </si>
  <si>
    <t>D) Amortizaciones</t>
  </si>
  <si>
    <t>E) Observaciones a la amortización</t>
  </si>
  <si>
    <t>F) Gastos de personal</t>
  </si>
  <si>
    <t>EMPLEO PREVISTO/ GASTOS DE PERSONAL</t>
  </si>
  <si>
    <t>MANO DE OBRA DIRECTA: Previsión de los costes salariales y de Seguridad Social de los empleos que</t>
  </si>
  <si>
    <r>
      <t xml:space="preserve"> participan </t>
    </r>
    <r>
      <rPr>
        <b/>
        <sz val="11"/>
        <color theme="1"/>
        <rFont val="Calibri"/>
        <family val="2"/>
        <scheme val="minor"/>
      </rPr>
      <t>directamente</t>
    </r>
    <r>
      <rPr>
        <sz val="11"/>
        <color theme="1"/>
        <rFont val="Calibri"/>
        <family val="2"/>
        <scheme val="minor"/>
      </rPr>
      <t xml:space="preserve"> en la actividad objeto del negocio</t>
    </r>
  </si>
  <si>
    <t>CATEGORÍA PROFESIONAL</t>
  </si>
  <si>
    <t>Nº TRABAJADORES</t>
  </si>
  <si>
    <t>SUELDO BRUTO ANUAL (14 pagas)</t>
  </si>
  <si>
    <t>S.S. A CARGO DE LA EMPRESA</t>
  </si>
  <si>
    <t>Discapacidad superior 33 %</t>
  </si>
  <si>
    <t>Jóvenes menores 35 años</t>
  </si>
  <si>
    <t>Mujeres y desempleados mayores 45 años</t>
  </si>
  <si>
    <t>Resto trabajadores</t>
  </si>
  <si>
    <t>SUELDO BRUTO</t>
  </si>
  <si>
    <r>
      <t xml:space="preserve"> participan</t>
    </r>
    <r>
      <rPr>
        <b/>
        <sz val="11"/>
        <color theme="1"/>
        <rFont val="Calibri"/>
        <family val="2"/>
        <scheme val="minor"/>
      </rPr>
      <t xml:space="preserve"> indirectamente</t>
    </r>
    <r>
      <rPr>
        <sz val="11"/>
        <color theme="1"/>
        <rFont val="Calibri"/>
        <family val="2"/>
        <scheme val="minor"/>
      </rPr>
      <t xml:space="preserve"> en la actividad objeto del negocio</t>
    </r>
  </si>
  <si>
    <t>MANO DE OBRA INDIRECTA: Previsión de los costes salariales y de Seguridad Social de los empleos que</t>
  </si>
  <si>
    <t xml:space="preserve">                                                 ESTUDIO ECONÓMICO Y FINANCIERO</t>
  </si>
  <si>
    <t>CUENTA DE PÉRDIDAS Y GANANCIAS</t>
  </si>
  <si>
    <t>*</t>
  </si>
  <si>
    <t>Previsión de los Beneficios o Pérdidas que se obtendrán en el plazo de 5 años</t>
  </si>
  <si>
    <t>Año 1</t>
  </si>
  <si>
    <t>Año 2</t>
  </si>
  <si>
    <t>Año 3</t>
  </si>
  <si>
    <t>Año 4</t>
  </si>
  <si>
    <t>Año 5</t>
  </si>
  <si>
    <t>INGRESOS DE LA EXPLOTACIÓN</t>
  </si>
  <si>
    <t>(+)</t>
  </si>
  <si>
    <t>GASTOS EXPLOTACIÓN</t>
  </si>
  <si>
    <t>(-)</t>
  </si>
  <si>
    <t>Compra de materias primas y mercaderias</t>
  </si>
  <si>
    <t>Mano de obra directa e indirecta</t>
  </si>
  <si>
    <t>Importe Neto de la  Cifra de Negocios</t>
  </si>
  <si>
    <t>Variación  de Existencias (Si las Ef&gt;Ei)</t>
  </si>
  <si>
    <t>Variación de Existencias (Si las Ef&lt;Ei)</t>
  </si>
  <si>
    <t>Otros gastos grles de fabricación o prestación de servicios</t>
  </si>
  <si>
    <t>Otros gastos generales de fabricación o prestación de servicios</t>
  </si>
  <si>
    <t>AMORTIZACIONES</t>
  </si>
  <si>
    <t>Amortizaciones</t>
  </si>
  <si>
    <t>HACEMOS ESTAS TABLAS PARA CADA AÑO ??</t>
  </si>
  <si>
    <t>RESULTADO POR ENAJENACIÓN DE INMOVILIZADO</t>
  </si>
  <si>
    <t>Beneficio procedente del inmovilizado</t>
  </si>
  <si>
    <t>Deterioro y pérdidas procedentes del inmovilizado</t>
  </si>
  <si>
    <t>RESULTADO DE LA EXPLOTACIÓN</t>
  </si>
  <si>
    <t>INGRESOS FINANCIEROS</t>
  </si>
  <si>
    <t>GASTOS FINANCIEROS</t>
  </si>
  <si>
    <t>RESULTADO ANTES DE INTERESES E IMPTOS</t>
  </si>
  <si>
    <t>INGRESOS EXTRAORDINARIOS</t>
  </si>
  <si>
    <t>GASTOS EXTRAORDINARIOS</t>
  </si>
  <si>
    <t>RESULTADO ANTES DE  IMPUESTOS</t>
  </si>
  <si>
    <t>%</t>
  </si>
  <si>
    <t>(TIPO IMPOSITIVO)</t>
  </si>
  <si>
    <t>IMPUESTOS PROVISIONALES</t>
  </si>
  <si>
    <t>CASH FLOW</t>
  </si>
  <si>
    <t>RESULTADO DESPUÉS DE IMPUESTOS</t>
  </si>
  <si>
    <t>AMORTIZACIONES *</t>
  </si>
  <si>
    <t>PROVISIONES *</t>
  </si>
  <si>
    <t>un Cliente)</t>
  </si>
  <si>
    <r>
      <rPr>
        <b/>
        <sz val="8.5"/>
        <color theme="1"/>
        <rFont val="Calibri"/>
        <family val="2"/>
        <scheme val="minor"/>
      </rPr>
      <t xml:space="preserve">AMORTIZACIÓN: </t>
    </r>
    <r>
      <rPr>
        <sz val="8.5"/>
        <color theme="1"/>
        <rFont val="Calibri"/>
        <family val="2"/>
        <scheme val="minor"/>
      </rPr>
      <t xml:space="preserve"> indica una depreciación permanente debido al tiempo y uso del Activo.  (Por ejemplo, la compra de un Vehículo comercial)</t>
    </r>
  </si>
  <si>
    <r>
      <rPr>
        <b/>
        <sz val="8.5"/>
        <color theme="1"/>
        <rFont val="Calibri"/>
        <family val="2"/>
        <scheme val="minor"/>
      </rPr>
      <t>PROVISIÓN:</t>
    </r>
    <r>
      <rPr>
        <sz val="8.5"/>
        <color theme="1"/>
        <rFont val="Calibri"/>
        <family val="2"/>
        <scheme val="minor"/>
      </rPr>
      <t xml:space="preserve"> es una depreciación ocasional debido a un imprevisto. (Por ejemplo, el deterioro de unas Existencias, o bien, la insolvencia de </t>
    </r>
  </si>
  <si>
    <t>ANÁLISIS DE RENTABILIDAD</t>
  </si>
  <si>
    <t>PERIÓDO DE RECUPERACIÓN</t>
  </si>
  <si>
    <t>VALOR ACTUAL NETO (V.A.N.)</t>
  </si>
  <si>
    <t>Plazo en el que recuperamos la inversión inicial a través de los flujos de caja netos, ingresos menos gastos, obtenidos con el proyecto.</t>
  </si>
  <si>
    <t>TASA DE RENDIMIENTO INTERNO (T.I.R.)</t>
  </si>
  <si>
    <t>Matemáticamente es la tasa de descuento que hace que el VAN sea igual a cero. Será entonces la tasa de rendimiento en % anual y acumulativo que provoca la inversión.</t>
  </si>
  <si>
    <t>Se obtiene a partir de la sumatoria del valor actual de los flujos de caja futuros que genera un proyecto, descontados a la tasa de actualización exigida por la empresa, restándole la inversión inicial. El VAN indica el resultado de la inversión, por lo que toda inversión con un VAN positivo crea valor para la empresa y es una inversión financieramente atractiva. Por el contrario, toda inversión con un VAN negativo destruye valor para la empresa, financieramente deberá desecharse.                                                                                                    La Tasa de Actualización se calcula mediante el TIR de financiación.</t>
  </si>
  <si>
    <t>ACTIVO</t>
  </si>
  <si>
    <t>CUOTA ANUAL</t>
  </si>
  <si>
    <t>BALANCE DE SITUACIÓN DE LA EMPRESA</t>
  </si>
  <si>
    <t>CON PROYECCIÓN COMO MÍNIMO A 5 AÑOS</t>
  </si>
  <si>
    <t xml:space="preserve">AÑO 3 </t>
  </si>
  <si>
    <t>PATRIMONIO NETO Y PASIVO</t>
  </si>
  <si>
    <t>A)  ACTIVO NO CORRIENTE</t>
  </si>
  <si>
    <t>I. Inmovilizado intangible.</t>
  </si>
  <si>
    <t>II. Inmovilizado material.</t>
  </si>
  <si>
    <t>III. Inversiones inmobiliarias.</t>
  </si>
  <si>
    <t>V. Inversiones financieras a largo plazo.</t>
  </si>
  <si>
    <t>VI. Activos por impuesto diferido.</t>
  </si>
  <si>
    <t>VII. Deudores comerciales no corrientes.</t>
  </si>
  <si>
    <t>B - ACTIVO CORRIENTE</t>
  </si>
  <si>
    <t>I. Existencias.</t>
  </si>
  <si>
    <t>II. Deudores comerciales y otras cuentas a cobrar.</t>
  </si>
  <si>
    <t>1. Clientes por ventas y prestaciones de servicios.</t>
  </si>
  <si>
    <t>2. Accionistas (socios) por desembolsos exigidos</t>
  </si>
  <si>
    <t>3. Otros deudores.</t>
  </si>
  <si>
    <t>IV. Inversiones financieras a corto plazo.</t>
  </si>
  <si>
    <t>V. Periodificaciones a corto plazo.</t>
  </si>
  <si>
    <t>VI. Efectivo y otros activos líquidos equivalentes.</t>
  </si>
  <si>
    <t>TOTAL ACTIVO (A+B)</t>
  </si>
  <si>
    <t>PARA SOCIEDADES Y AUTÓNOMOS</t>
  </si>
  <si>
    <t>Otro inmovilizado material (especificar cuáles)</t>
  </si>
  <si>
    <t>IV. Inversiones en empresas del grupo y asociadas a L/P</t>
  </si>
  <si>
    <t>Depósitos y Fianzas</t>
  </si>
  <si>
    <t>Otros (especificar cuáles)</t>
  </si>
  <si>
    <t>III. Inversiones en empresas del grupo y asociadas a C/P</t>
  </si>
  <si>
    <t xml:space="preserve">   a) Clientes por ventas y prestaciones de servicios a L/P</t>
  </si>
  <si>
    <t xml:space="preserve">   b) Clientes por ventas y prestaciones de servicios a C/P</t>
  </si>
  <si>
    <t>A) PATRIMONIO NETO</t>
  </si>
  <si>
    <t>A-1) Fondos propios.</t>
  </si>
  <si>
    <t>I. Capital.</t>
  </si>
  <si>
    <t>1. Capital escriturado.</t>
  </si>
  <si>
    <t>2. (Capital no exigido).</t>
  </si>
  <si>
    <t>II. Prima de emisión.</t>
  </si>
  <si>
    <t>III. Reservas.</t>
  </si>
  <si>
    <t>IV. (Acciones y participaciones en patrimonio propias).</t>
  </si>
  <si>
    <t>V. Resultados de ejercicios anteriores.</t>
  </si>
  <si>
    <t>VI. Otras aportaciones de socios.</t>
  </si>
  <si>
    <t>VII. Resultado del ejercicio.</t>
  </si>
  <si>
    <t>VIII. (Dividendo a cuenta).</t>
  </si>
  <si>
    <t>A-2) Ajustes  en patrimonio neto.</t>
  </si>
  <si>
    <t>A-3) Subvenciones, donaciones y legados recibidos.</t>
  </si>
  <si>
    <t>B) PASIVO NO CORRIENTE</t>
  </si>
  <si>
    <t>I. Provisiones a largo plazo.</t>
  </si>
  <si>
    <t>II Deudas a largo plazo.</t>
  </si>
  <si>
    <t>1. Deudas con entidades de crédito.</t>
  </si>
  <si>
    <t>2. Acreedores por arrendamiento financiero.</t>
  </si>
  <si>
    <t>3. Otras deudas a largo plazo</t>
  </si>
  <si>
    <t>IV. Pasivos por impuesto diferido.</t>
  </si>
  <si>
    <t>V. Periodificaciones a largo plazo.</t>
  </si>
  <si>
    <t>VI. Acreedores comerciales no corrientes.</t>
  </si>
  <si>
    <t>C) PASIVO CORRIENTE</t>
  </si>
  <si>
    <t>I. Provisiones a corto plazo.</t>
  </si>
  <si>
    <t>II. Deudas a corto plazo.</t>
  </si>
  <si>
    <t>3. Otras deudas a corto plazo.</t>
  </si>
  <si>
    <t>IV. Acreedores comerciales y otras cuentas a pagar.</t>
  </si>
  <si>
    <t>1. Proveedores</t>
  </si>
  <si>
    <t xml:space="preserve">   a) Proveedores a largo plazo.</t>
  </si>
  <si>
    <t xml:space="preserve">   b) Proveedores a corto plazo.</t>
  </si>
  <si>
    <t>2. Otros acreedores.</t>
  </si>
  <si>
    <t>VI. Deuda con características especiales a corto plazo.</t>
  </si>
  <si>
    <t>TOTAL PATRIMONIO NETO Y PASIVO (A+B+C)</t>
  </si>
  <si>
    <t>III. Deudas con empresas del grupo y asociadas a L/P</t>
  </si>
  <si>
    <t>VII. Deuda con características especiales a L/P</t>
  </si>
  <si>
    <t>III. Deudas con empresas del grupo y asociadas a C/P</t>
  </si>
  <si>
    <t>PARA  AUTÓNOMOS EN MÓDULOS</t>
  </si>
  <si>
    <t>Inversiones realizadas</t>
  </si>
  <si>
    <t>Saldos positivos con Hacienda</t>
  </si>
  <si>
    <t>Saldos positivos con otras Administraciones</t>
  </si>
  <si>
    <t>Clientes pendientes de cobro</t>
  </si>
  <si>
    <t>Saldo en Cuentas corrientes</t>
  </si>
  <si>
    <t>Saldo de Caja</t>
  </si>
  <si>
    <t>Deudas L/P Bancos</t>
  </si>
  <si>
    <t>Deudas L/P Proveedores</t>
  </si>
  <si>
    <t>Deudas C/P Bancos</t>
  </si>
  <si>
    <t>Deudas C/P Proveedores</t>
  </si>
  <si>
    <t xml:space="preserve">TOTAL ACTIVO </t>
  </si>
  <si>
    <t xml:space="preserve">TOTAL PATRIMONIO NETO Y PASIVO </t>
  </si>
  <si>
    <t>OBSERVACIONES SOBRE EL BALANCE</t>
  </si>
  <si>
    <t xml:space="preserve">             Solvencia=     ---------------------------------------------------------</t>
  </si>
  <si>
    <t xml:space="preserve"> Rentabilidad del total de la  inversión: (%)</t>
  </si>
  <si>
    <r>
      <t xml:space="preserve">            Rentabilidad del total de la inversión =      -----------------------------------------------</t>
    </r>
    <r>
      <rPr>
        <b/>
        <u/>
        <sz val="10"/>
        <color theme="1"/>
        <rFont val="Calibri"/>
        <family val="2"/>
      </rPr>
      <t xml:space="preserve">    </t>
    </r>
  </si>
  <si>
    <t xml:space="preserve">                                   </t>
  </si>
  <si>
    <t xml:space="preserve">                                    RATIOS DE RENTABILIDAD</t>
  </si>
  <si>
    <t xml:space="preserve">    ESTUDIO ECONÓMICO FINANCIERO</t>
  </si>
  <si>
    <t>VER SI QUEDAMOS ESTO O EL VAN, TIR , ETC DE LA CUENTA DE PYG</t>
  </si>
  <si>
    <t>VER SI QUEDAMOS ESTO O SOLVENCIA, LIQUIDEZ, ETC EN RATIOS DE RENTABILIDAD</t>
  </si>
  <si>
    <t>Importe Préstamo</t>
  </si>
  <si>
    <t xml:space="preserve">Ratio de Liquidez: </t>
  </si>
  <si>
    <r>
      <t>Mide</t>
    </r>
    <r>
      <rPr>
        <sz val="11"/>
        <color theme="1"/>
        <rFont val="Calibri"/>
        <family val="2"/>
      </rPr>
      <t xml:space="preserve">  la  capacidad  de  la  empresa  para  hacer  frente  a   sus  obligaciones de pago</t>
    </r>
  </si>
  <si>
    <t xml:space="preserve">Ratio de Solvencia: </t>
  </si>
  <si>
    <t>Determina la capacidad de la empresa para hacer frente a sus deudas a corto plazo, realizando su activo corriente</t>
  </si>
  <si>
    <t xml:space="preserve">Evalúa el rendimiento que  proporcionan  las inversiones realizadas por la empresa. </t>
  </si>
  <si>
    <t xml:space="preserve"> Ratio de endeudamiento</t>
  </si>
  <si>
    <t>Aporta información referente al peso de las deudas a C/P y a L/P en el total del Pasivo</t>
  </si>
  <si>
    <r>
      <t xml:space="preserve">            Ratio de Endeudamiento =      -----------------------------------------------</t>
    </r>
    <r>
      <rPr>
        <b/>
        <u/>
        <sz val="10"/>
        <color theme="1"/>
        <rFont val="Calibri"/>
        <family val="2"/>
      </rPr>
      <t xml:space="preserve">    </t>
    </r>
  </si>
  <si>
    <t xml:space="preserve">                                                                                       Pasivo Total</t>
  </si>
  <si>
    <t xml:space="preserve">                                                                                  Patrimonio Neto</t>
  </si>
  <si>
    <t xml:space="preserve"> Margen de beneficio</t>
  </si>
  <si>
    <t xml:space="preserve">                                                                                                  Ventas</t>
  </si>
  <si>
    <r>
      <t xml:space="preserve">            Margen de Beneficio =      -----------------------------------------------</t>
    </r>
    <r>
      <rPr>
        <b/>
        <u/>
        <sz val="10"/>
        <color theme="1"/>
        <rFont val="Calibri"/>
        <family val="2"/>
      </rPr>
      <t xml:space="preserve">    </t>
    </r>
  </si>
  <si>
    <t xml:space="preserve">Parámetro de referencia sobre la eficiencia operativa de la empresa para hacer ferente y medida de la forma de </t>
  </si>
  <si>
    <t>fijar los precios de los productos</t>
  </si>
  <si>
    <t>Fondo de Maniobra</t>
  </si>
  <si>
    <r>
      <t xml:space="preserve">        Fondo de Maniobra =      -----------------------------------------------</t>
    </r>
    <r>
      <rPr>
        <b/>
        <u/>
        <sz val="10"/>
        <color theme="1"/>
        <rFont val="Calibri"/>
        <family val="2"/>
      </rPr>
      <t xml:space="preserve">    </t>
    </r>
  </si>
  <si>
    <t xml:space="preserve">                                                                      Activo corriente</t>
  </si>
  <si>
    <t xml:space="preserve">                                                                      Pasivo corriente</t>
  </si>
  <si>
    <t xml:space="preserve">                                                                                   Beneficio después de impuestos  X 100</t>
  </si>
  <si>
    <t xml:space="preserve">                                                                                                           Activo total</t>
  </si>
  <si>
    <t xml:space="preserve">                                                                Activo Total</t>
  </si>
  <si>
    <t xml:space="preserve">                                                                 PasivoTotal</t>
  </si>
  <si>
    <t xml:space="preserve">            Liquidez=        --------------------------------</t>
  </si>
  <si>
    <t xml:space="preserve">                                            Activo Corriente</t>
  </si>
  <si>
    <t xml:space="preserve">                                           Pasivo  Corriente</t>
  </si>
  <si>
    <t xml:space="preserve">                                                          Beneficio antes de Impuestos e Intereses</t>
  </si>
  <si>
    <t>Calcula la parte de activo corriente financiada con deudas a L/P (Pasivo no Corriente)</t>
  </si>
  <si>
    <t>Comunicaciones (teléfonos, fax, internet)</t>
  </si>
  <si>
    <t>Suministros (agua, electricidad)</t>
  </si>
  <si>
    <t xml:space="preserve">   CONCEPTO</t>
  </si>
  <si>
    <t>Importe Neto  Cifra de Negocios</t>
  </si>
  <si>
    <t>OBSERVACIONES SOBRE LA CUENTA DE P Y G Y EL ANÁLISIS DE RENTABILIDAD</t>
  </si>
  <si>
    <t>V. Inversiones financieras a L/P</t>
  </si>
  <si>
    <t>IV. Inversiones financieras a C/P</t>
  </si>
  <si>
    <t>Publicidad, propaganda y r.r.p.p.</t>
  </si>
  <si>
    <t>Otros gastos (especificar cuáles)</t>
  </si>
  <si>
    <t>INVERSIÓN Y ESTRUCTURA FINANCIERA</t>
  </si>
  <si>
    <t>1.</t>
  </si>
  <si>
    <t>Edificaciones, obra civil e instalacioens</t>
  </si>
  <si>
    <t>Maquinaria y utillaje</t>
  </si>
  <si>
    <t>A) PLAN DE INVERSIÓN INICIAL</t>
  </si>
  <si>
    <t>Otro inmovilizado material (especificar cuales):</t>
  </si>
  <si>
    <t>Otro inmovilizado intangible (especificar cuales):</t>
  </si>
  <si>
    <t>Redacción de proyectos técnicos</t>
  </si>
  <si>
    <t>Dirección de obra y coordinac. seguridad y salud</t>
  </si>
  <si>
    <t>Otros (especificar cuales):</t>
  </si>
  <si>
    <t>C) FINANCIACIÓN: RECURSOS PROPIOS Y AJENOS</t>
  </si>
  <si>
    <t>Recursos propios</t>
  </si>
  <si>
    <t>Subvención LEADER que se solicita</t>
  </si>
  <si>
    <t>B) Observaciones sobre los conceptos del PLAN DE INVERSIÓN INICIAL</t>
  </si>
  <si>
    <t>D) CONDICIONES FINANCIERAS</t>
  </si>
  <si>
    <t>E) CUADRO DE AMORTIZACIÓN DE DEUDAS FINANCIERAS</t>
  </si>
  <si>
    <t>2.</t>
  </si>
  <si>
    <t>A) PREVISIÓN DE INGRESOS</t>
  </si>
  <si>
    <t>C) PREVISIÓN DE GASTOS</t>
  </si>
  <si>
    <r>
      <t xml:space="preserve">MANO DE OBRA DIRECTA: Previsión de los costes salariales y de Seguridad Social de los empleos que participan </t>
    </r>
    <r>
      <rPr>
        <b/>
        <sz val="11"/>
        <color theme="1"/>
        <rFont val="Arial"/>
        <family val="2"/>
      </rPr>
      <t>directamente</t>
    </r>
    <r>
      <rPr>
        <sz val="11"/>
        <color theme="1"/>
        <rFont val="Arial"/>
        <family val="2"/>
      </rPr>
      <t xml:space="preserve"> en la actividad objeto del negocio</t>
    </r>
  </si>
  <si>
    <r>
      <t xml:space="preserve">MANO DE OBRA INDIRECTA: Previsión de los costes salariales y de Seguridad Social de los empleos que participan </t>
    </r>
    <r>
      <rPr>
        <b/>
        <sz val="11"/>
        <color theme="1"/>
        <rFont val="Arial"/>
        <family val="2"/>
      </rPr>
      <t>indirectamente</t>
    </r>
    <r>
      <rPr>
        <sz val="11"/>
        <color theme="1"/>
        <rFont val="Arial"/>
        <family val="2"/>
      </rPr>
      <t xml:space="preserve"> en la actividad objeto del negocio</t>
    </r>
  </si>
  <si>
    <r>
      <t xml:space="preserve">B) Observaciones y justificación de los INGRESOS previstos </t>
    </r>
    <r>
      <rPr>
        <sz val="11"/>
        <color rgb="FF09040C"/>
        <rFont val="Arial"/>
        <family val="2"/>
      </rPr>
      <t>(indicar las fuentes utilizadas para obtener los datos de ingreso)</t>
    </r>
  </si>
  <si>
    <r>
      <t xml:space="preserve">D) Observaciones y justificación de los GASTOS previstos </t>
    </r>
    <r>
      <rPr>
        <sz val="11"/>
        <color rgb="FF09040C"/>
        <rFont val="Arial"/>
        <family val="2"/>
      </rPr>
      <t>(indicar las fuentes utilizadas para obtener los datos de gasto)</t>
    </r>
  </si>
  <si>
    <t>E) GASTOS DE PERSONAL</t>
  </si>
  <si>
    <t>F) AMORTIZACIONES</t>
  </si>
  <si>
    <t>G) Obserbaciones a la amortización</t>
  </si>
  <si>
    <t>3.</t>
  </si>
  <si>
    <t>Previsión de los Beneficios o Pérdidas que se obtendrán en el plazo de 5 años como mínimo</t>
  </si>
  <si>
    <t>Gastos extrahordinarios</t>
  </si>
  <si>
    <t>Ingresos extraordinarios</t>
  </si>
  <si>
    <t>RESULTADO ANTES DE INTERESES E IMPUESTOS</t>
  </si>
  <si>
    <t>Intereses financieros</t>
  </si>
  <si>
    <t>Gastos financieros</t>
  </si>
  <si>
    <t>(=)</t>
  </si>
  <si>
    <t>Impuestos previsionales</t>
  </si>
  <si>
    <t>Provisiones</t>
  </si>
  <si>
    <r>
      <rPr>
        <b/>
        <i/>
        <sz val="9"/>
        <color theme="1"/>
        <rFont val="Arial"/>
        <family val="2"/>
      </rPr>
      <t xml:space="preserve">AMORTIZACIÓN: </t>
    </r>
    <r>
      <rPr>
        <i/>
        <sz val="9"/>
        <color theme="1"/>
        <rFont val="Arial"/>
        <family val="2"/>
      </rPr>
      <t xml:space="preserve"> indica una depreciación permanente debido al tiempo y uso del Activo.  (Por ejemplo, la compra de un Vehículo comercial)</t>
    </r>
  </si>
  <si>
    <r>
      <rPr>
        <b/>
        <i/>
        <sz val="9"/>
        <color theme="1"/>
        <rFont val="Arial"/>
        <family val="2"/>
      </rPr>
      <t>PROVISIÓN:</t>
    </r>
    <r>
      <rPr>
        <i/>
        <sz val="9"/>
        <color theme="1"/>
        <rFont val="Arial"/>
        <family val="2"/>
      </rPr>
      <t xml:space="preserve"> es una depreciación ocasional debido a un imprevisto. (Por ejemplo, el deterioro de unas Existencias, o bien, la insolvencia de un Cliente)</t>
    </r>
  </si>
  <si>
    <t>4.</t>
  </si>
  <si>
    <t>Observaciones sobre los conceptos de la cuenta de pérdidas y ganacias y el análisis de rentabilidad</t>
  </si>
  <si>
    <t>5.</t>
  </si>
  <si>
    <t>ESTUDIO ECONÓMICO FINANCIERO</t>
  </si>
  <si>
    <t>NOTA:</t>
  </si>
  <si>
    <t>El proyecto deberá financiarse al menos en un 25% por parte del promotor sin ningún tipo de ayuda pública</t>
  </si>
  <si>
    <t>ACTIVO DEL BALANCE</t>
  </si>
  <si>
    <r>
      <t xml:space="preserve">BALANCE DE SITUACIÓN DE LA EMPRESA </t>
    </r>
    <r>
      <rPr>
        <sz val="11"/>
        <color rgb="FF09040C"/>
        <rFont val="Arial"/>
        <family val="2"/>
      </rPr>
      <t>(Con proyección mínima a 5 años)</t>
    </r>
  </si>
  <si>
    <t>PASIVO DEL BALANCE</t>
  </si>
  <si>
    <t>Otro inmovilizado intangible (especificar cuáles)</t>
  </si>
  <si>
    <t>Observaciones sobre el balance de situación</t>
  </si>
  <si>
    <t xml:space="preserve">Se obtiene a partir de la sumatoria del valor actual de los flujos de caja futuros que genera un proyecto, descontados a la tasa de actualización exigida por la empresa, restándole la inversión inicial. El VAN indica el resultado de la inversión, por lo que toda inversión con un VAN positivo crea valor para la empresa y es una inversión financieramente atractiva. Por el contrario, toda inversión con un VAN negativo destruye valor para la empresa, financieramente deberá desecharse.                                                                                                    </t>
  </si>
  <si>
    <t>Amortización acumulada del inmov. Intangible (-)</t>
  </si>
  <si>
    <t>Amortización acumulada del inmov. material (-)</t>
  </si>
  <si>
    <t>Clientes efectos comerciales a cobrar</t>
  </si>
  <si>
    <t>VI.Tesorería</t>
  </si>
  <si>
    <t>IV. Otras aportaciones de socios.</t>
  </si>
  <si>
    <t>Clientes por ventas y prestaciones de servicios.</t>
  </si>
  <si>
    <t>Accionistas (socios) por desembolsos exigidos</t>
  </si>
  <si>
    <t>Otros deudores.</t>
  </si>
  <si>
    <t>I. Fondos propios.</t>
  </si>
  <si>
    <t>Capital Social</t>
  </si>
  <si>
    <t>Reservas Legales</t>
  </si>
  <si>
    <t>Acciones y participaciones en patrimonio propias.</t>
  </si>
  <si>
    <t>II. Ajustes en patrimonio neto.</t>
  </si>
  <si>
    <t>III. Subvenciones, donaciones y legados recibidos.</t>
  </si>
  <si>
    <t>Deudas con entidades de crédito.</t>
  </si>
  <si>
    <t>Acreedores por arrendamiento financiero.</t>
  </si>
  <si>
    <t>Otras deudas a largo plazo</t>
  </si>
  <si>
    <t>II. Deudas a largo plazo.</t>
  </si>
  <si>
    <t>Proveedores</t>
  </si>
  <si>
    <t>Otros acreedores.</t>
  </si>
  <si>
    <t>El Solicitante o Representante</t>
  </si>
  <si>
    <t>Fdo.: _______________________________________________</t>
  </si>
  <si>
    <t>(firma y sello)</t>
  </si>
  <si>
    <t>D/Dña. _________________________________________________, con D.N.I. número _______________________, en representación de la entidad _____________________________________________________________,    con C.I.F. _____________________________ y domicilio en       C/ __________________________________________________________, de ______________________________, provincia de ___________________________, en calidad de SOLICITANTE y  con el objetivo de acogerse a las ayudas de la _______ Convocatoria pública de ayudas a proyectos de inversiones en aplicación de la Estrategia de Desarrollo Local Participativo (EDLP) 2014-2020 gestionada por el Centro de Desarrollo Comarcal de Tentudía para el proyecto de inversión denominado ___________________________________________________________________________________________, se hace responsable de los datos aportados en el Estudio Económico Financiero, avalando la veracidad de la información facilitada en el mismo.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</si>
</sst>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0.00\ &quot;€&quot;"/>
  </numFmts>
  <fonts count="60" x14ac:knownFonts="1">
    <font>
      <sz val="11"/>
      <color theme="1"/>
      <name val="Calibri"/>
      <family val="2"/>
      <scheme val="minor"/>
    </font>
    <font>
      <b/>
      <sz val="11"/>
      <color theme="1"/>
      <name val="Calibri"/>
      <family val="2"/>
      <scheme val="minor"/>
    </font>
    <font>
      <sz val="10"/>
      <name val="Arial"/>
      <family val="2"/>
    </font>
    <font>
      <b/>
      <sz val="14"/>
      <color indexed="18"/>
      <name val="Arial"/>
      <family val="2"/>
    </font>
    <font>
      <b/>
      <sz val="10"/>
      <color indexed="18"/>
      <name val="Arial"/>
      <family val="2"/>
    </font>
    <font>
      <sz val="10"/>
      <color indexed="18"/>
      <name val="Arial"/>
      <family val="2"/>
    </font>
    <font>
      <b/>
      <sz val="11"/>
      <name val="Arial"/>
      <family val="2"/>
    </font>
    <font>
      <b/>
      <sz val="12"/>
      <name val="Arial"/>
      <family val="2"/>
    </font>
    <font>
      <b/>
      <sz val="9"/>
      <name val="Arial"/>
      <family val="2"/>
    </font>
    <font>
      <b/>
      <sz val="14"/>
      <name val="Arial"/>
      <family val="2"/>
    </font>
    <font>
      <b/>
      <sz val="8.5"/>
      <name val="Arial"/>
      <family val="2"/>
    </font>
    <font>
      <b/>
      <sz val="12"/>
      <color rgb="FF09040C"/>
      <name val="Arial"/>
      <family val="2"/>
    </font>
    <font>
      <sz val="10"/>
      <color theme="1"/>
      <name val="Calibri"/>
      <family val="2"/>
      <scheme val="minor"/>
    </font>
    <font>
      <b/>
      <sz val="10"/>
      <color theme="1"/>
      <name val="Calibri"/>
      <family val="2"/>
      <scheme val="minor"/>
    </font>
    <font>
      <sz val="9"/>
      <color theme="1"/>
      <name val="Calibri"/>
      <family val="2"/>
      <scheme val="minor"/>
    </font>
    <font>
      <b/>
      <sz val="12"/>
      <color theme="1"/>
      <name val="Calibri"/>
      <family val="2"/>
      <scheme val="minor"/>
    </font>
    <font>
      <b/>
      <sz val="11"/>
      <color rgb="FF09040C"/>
      <name val="Arial"/>
      <family val="2"/>
    </font>
    <font>
      <sz val="8"/>
      <color theme="1"/>
      <name val="Calibri"/>
      <family val="2"/>
      <scheme val="minor"/>
    </font>
    <font>
      <sz val="7"/>
      <color theme="1"/>
      <name val="Calibri"/>
      <family val="2"/>
      <scheme val="minor"/>
    </font>
    <font>
      <b/>
      <sz val="10.5"/>
      <color theme="1"/>
      <name val="Calibri"/>
      <family val="2"/>
      <scheme val="minor"/>
    </font>
    <font>
      <sz val="10"/>
      <color theme="1"/>
      <name val="Calibri"/>
      <family val="2"/>
    </font>
    <font>
      <sz val="8.6999999999999993"/>
      <color theme="1"/>
      <name val="Calibri"/>
      <family val="2"/>
      <scheme val="minor"/>
    </font>
    <font>
      <b/>
      <u/>
      <sz val="11"/>
      <color theme="1"/>
      <name val="Calibri"/>
      <family val="2"/>
      <scheme val="minor"/>
    </font>
    <font>
      <b/>
      <u/>
      <sz val="13"/>
      <color rgb="FF09040C"/>
      <name val="Calibri"/>
      <family val="2"/>
      <scheme val="minor"/>
    </font>
    <font>
      <b/>
      <sz val="7"/>
      <name val="Arial"/>
      <family val="2"/>
    </font>
    <font>
      <b/>
      <sz val="7"/>
      <name val="Calibri"/>
      <family val="2"/>
      <scheme val="minor"/>
    </font>
    <font>
      <sz val="8.5"/>
      <color theme="1"/>
      <name val="Calibri"/>
      <family val="2"/>
      <scheme val="minor"/>
    </font>
    <font>
      <b/>
      <sz val="8.5"/>
      <color theme="1"/>
      <name val="Calibri"/>
      <family val="2"/>
      <scheme val="minor"/>
    </font>
    <font>
      <sz val="8"/>
      <color indexed="18"/>
      <name val="Arial"/>
      <family val="2"/>
    </font>
    <font>
      <b/>
      <sz val="6.2"/>
      <color theme="1"/>
      <name val="Calibri"/>
      <family val="2"/>
      <scheme val="minor"/>
    </font>
    <font>
      <b/>
      <sz val="9"/>
      <color theme="1"/>
      <name val="Calibri"/>
      <family val="2"/>
      <scheme val="minor"/>
    </font>
    <font>
      <b/>
      <sz val="9"/>
      <color theme="1"/>
      <name val="Arial Narrow"/>
      <family val="2"/>
    </font>
    <font>
      <sz val="9"/>
      <color theme="1"/>
      <name val="Arial Narrow"/>
      <family val="2"/>
    </font>
    <font>
      <i/>
      <sz val="9"/>
      <color theme="1"/>
      <name val="Arial Narrow"/>
      <family val="2"/>
    </font>
    <font>
      <b/>
      <sz val="11"/>
      <color theme="1"/>
      <name val="Arial Narrow"/>
      <family val="2"/>
    </font>
    <font>
      <b/>
      <sz val="10"/>
      <color theme="1"/>
      <name val="Arial Narrow"/>
      <family val="2"/>
    </font>
    <font>
      <sz val="11"/>
      <color theme="1"/>
      <name val="Calibri"/>
      <family val="2"/>
    </font>
    <font>
      <b/>
      <sz val="11"/>
      <color theme="1"/>
      <name val="Calibri"/>
      <family val="2"/>
    </font>
    <font>
      <b/>
      <sz val="10"/>
      <color theme="1"/>
      <name val="Calibri"/>
      <family val="2"/>
    </font>
    <font>
      <b/>
      <u/>
      <sz val="10"/>
      <color theme="1"/>
      <name val="Calibri"/>
      <family val="2"/>
    </font>
    <font>
      <sz val="11"/>
      <color theme="1"/>
      <name val="Calibri"/>
      <family val="2"/>
      <scheme val="minor"/>
    </font>
    <font>
      <b/>
      <i/>
      <sz val="11"/>
      <color indexed="18"/>
      <name val="Arial"/>
      <family val="2"/>
    </font>
    <font>
      <sz val="11"/>
      <name val="Arial"/>
      <family val="2"/>
    </font>
    <font>
      <b/>
      <sz val="11"/>
      <color theme="1"/>
      <name val="Arial"/>
      <family val="2"/>
    </font>
    <font>
      <b/>
      <sz val="11"/>
      <color rgb="FF0070C0"/>
      <name val="Arial"/>
      <family val="2"/>
    </font>
    <font>
      <sz val="11"/>
      <color theme="1"/>
      <name val="Arial"/>
      <family val="2"/>
    </font>
    <font>
      <b/>
      <u/>
      <sz val="11"/>
      <color theme="1"/>
      <name val="Arial"/>
      <family val="2"/>
    </font>
    <font>
      <sz val="11"/>
      <color rgb="FF09040C"/>
      <name val="Arial"/>
      <family val="2"/>
    </font>
    <font>
      <b/>
      <u/>
      <sz val="11"/>
      <color rgb="FF09040C"/>
      <name val="Arial"/>
      <family val="2"/>
    </font>
    <font>
      <sz val="12"/>
      <color theme="1"/>
      <name val="Arial"/>
      <family val="2"/>
    </font>
    <font>
      <b/>
      <i/>
      <sz val="12"/>
      <color indexed="18"/>
      <name val="Arial"/>
      <family val="2"/>
    </font>
    <font>
      <sz val="10"/>
      <color theme="1"/>
      <name val="Arial"/>
      <family val="2"/>
    </font>
    <font>
      <sz val="9"/>
      <color theme="1"/>
      <name val="Arial"/>
      <family val="2"/>
    </font>
    <font>
      <b/>
      <sz val="10"/>
      <color theme="1"/>
      <name val="Arial"/>
      <family val="2"/>
    </font>
    <font>
      <b/>
      <sz val="9"/>
      <color theme="1"/>
      <name val="Arial"/>
      <family val="2"/>
    </font>
    <font>
      <i/>
      <sz val="9"/>
      <color theme="1"/>
      <name val="Arial"/>
      <family val="2"/>
    </font>
    <font>
      <b/>
      <i/>
      <sz val="9"/>
      <color theme="1"/>
      <name val="Arial"/>
      <family val="2"/>
    </font>
    <font>
      <sz val="11"/>
      <color theme="1"/>
      <name val="Arial Narrow"/>
      <family val="2"/>
    </font>
    <font>
      <i/>
      <sz val="11"/>
      <color theme="1"/>
      <name val="Arial Narrow"/>
      <family val="2"/>
    </font>
    <font>
      <b/>
      <i/>
      <sz val="11"/>
      <color theme="1"/>
      <name val="Arial Narrow"/>
      <family val="2"/>
    </font>
  </fonts>
  <fills count="24">
    <fill>
      <patternFill patternType="none"/>
    </fill>
    <fill>
      <patternFill patternType="gray125"/>
    </fill>
    <fill>
      <patternFill patternType="solid">
        <fgColor indexed="9"/>
        <bgColor indexed="26"/>
      </patternFill>
    </fill>
    <fill>
      <patternFill patternType="solid">
        <fgColor rgb="FFFF7C80"/>
        <bgColor indexed="23"/>
      </patternFill>
    </fill>
    <fill>
      <patternFill patternType="solid">
        <fgColor rgb="FFFF7C80"/>
        <bgColor indexed="64"/>
      </patternFill>
    </fill>
    <fill>
      <patternFill patternType="solid">
        <fgColor theme="5" tint="0.79998168889431442"/>
        <bgColor indexed="9"/>
      </patternFill>
    </fill>
    <fill>
      <patternFill patternType="solid">
        <fgColor theme="5" tint="0.79998168889431442"/>
        <bgColor indexed="64"/>
      </patternFill>
    </fill>
    <fill>
      <patternFill patternType="solid">
        <fgColor rgb="FFFF9999"/>
        <bgColor indexed="64"/>
      </patternFill>
    </fill>
    <fill>
      <patternFill patternType="solid">
        <fgColor theme="5" tint="0.79998168889431442"/>
        <bgColor indexed="23"/>
      </patternFill>
    </fill>
    <fill>
      <patternFill patternType="solid">
        <fgColor rgb="FFFF9999"/>
        <bgColor indexed="23"/>
      </patternFill>
    </fill>
    <fill>
      <patternFill patternType="solid">
        <fgColor rgb="FFFFFF00"/>
        <bgColor indexed="64"/>
      </patternFill>
    </fill>
    <fill>
      <patternFill patternType="solid">
        <fgColor rgb="FFCCCCFF"/>
        <bgColor indexed="64"/>
      </patternFill>
    </fill>
    <fill>
      <patternFill patternType="solid">
        <fgColor theme="2"/>
        <bgColor indexed="64"/>
      </patternFill>
    </fill>
    <fill>
      <patternFill patternType="solid">
        <fgColor theme="0"/>
        <bgColor indexed="64"/>
      </patternFill>
    </fill>
    <fill>
      <patternFill patternType="solid">
        <fgColor theme="7" tint="0.79998168889431442"/>
        <bgColor indexed="64"/>
      </patternFill>
    </fill>
    <fill>
      <patternFill patternType="solid">
        <fgColor theme="3" tint="0.59999389629810485"/>
        <bgColor indexed="23"/>
      </patternFill>
    </fill>
    <fill>
      <patternFill patternType="solid">
        <fgColor theme="3" tint="0.59999389629810485"/>
        <bgColor indexed="64"/>
      </patternFill>
    </fill>
    <fill>
      <patternFill patternType="solid">
        <fgColor theme="7" tint="0.79998168889431442"/>
        <bgColor indexed="9"/>
      </patternFill>
    </fill>
    <fill>
      <patternFill patternType="solid">
        <fgColor theme="4" tint="0.39997558519241921"/>
        <bgColor indexed="64"/>
      </patternFill>
    </fill>
    <fill>
      <patternFill patternType="solid">
        <fgColor theme="6" tint="0.79998168889431442"/>
        <bgColor indexed="64"/>
      </patternFill>
    </fill>
    <fill>
      <patternFill patternType="solid">
        <fgColor theme="6" tint="0.79998168889431442"/>
        <bgColor indexed="9"/>
      </patternFill>
    </fill>
    <fill>
      <patternFill patternType="solid">
        <fgColor theme="6" tint="0.79998168889431442"/>
        <bgColor indexed="23"/>
      </patternFill>
    </fill>
    <fill>
      <patternFill patternType="solid">
        <fgColor theme="3" tint="0.79998168889431442"/>
        <bgColor indexed="64"/>
      </patternFill>
    </fill>
    <fill>
      <patternFill patternType="solid">
        <fgColor theme="4" tint="0.79998168889431442"/>
        <bgColor indexed="64"/>
      </patternFill>
    </fill>
  </fills>
  <borders count="1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bottom style="thin">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style="thin">
        <color indexed="64"/>
      </right>
      <top style="thin">
        <color indexed="64"/>
      </top>
      <bottom style="thin">
        <color indexed="64"/>
      </bottom>
      <diagonal/>
    </border>
    <border>
      <left style="medium">
        <color indexed="8"/>
      </left>
      <right style="thin">
        <color indexed="8"/>
      </right>
      <top style="medium">
        <color indexed="8"/>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right style="thin">
        <color indexed="8"/>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8"/>
      </right>
      <top style="medium">
        <color indexed="64"/>
      </top>
      <bottom style="medium">
        <color indexed="64"/>
      </bottom>
      <diagonal/>
    </border>
    <border>
      <left style="medium">
        <color indexed="64"/>
      </left>
      <right style="medium">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medium">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medium">
        <color indexed="64"/>
      </left>
      <right style="medium">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8"/>
      </right>
      <top style="thin">
        <color indexed="64"/>
      </top>
      <bottom/>
      <diagonal/>
    </border>
    <border>
      <left style="hair">
        <color indexed="8"/>
      </left>
      <right style="thin">
        <color indexed="64"/>
      </right>
      <top style="thin">
        <color indexed="64"/>
      </top>
      <bottom/>
      <diagonal/>
    </border>
    <border>
      <left style="thin">
        <color indexed="64"/>
      </left>
      <right style="hair">
        <color indexed="8"/>
      </right>
      <top/>
      <bottom style="hair">
        <color indexed="8"/>
      </bottom>
      <diagonal/>
    </border>
    <border>
      <left style="hair">
        <color indexed="8"/>
      </left>
      <right style="thin">
        <color indexed="64"/>
      </right>
      <top/>
      <bottom style="hair">
        <color indexed="8"/>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hair">
        <color indexed="8"/>
      </right>
      <top style="hair">
        <color indexed="8"/>
      </top>
      <bottom style="medium">
        <color indexed="64"/>
      </bottom>
      <diagonal/>
    </border>
    <border>
      <left style="hair">
        <color indexed="8"/>
      </left>
      <right style="thin">
        <color indexed="64"/>
      </right>
      <top style="hair">
        <color indexed="8"/>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64"/>
      </top>
      <bottom style="thin">
        <color indexed="8"/>
      </bottom>
      <diagonal/>
    </border>
    <border>
      <left style="medium">
        <color indexed="8"/>
      </left>
      <right style="thin">
        <color indexed="8"/>
      </right>
      <top style="medium">
        <color indexed="64"/>
      </top>
      <bottom style="thin">
        <color indexed="8"/>
      </bottom>
      <diagonal/>
    </border>
    <border>
      <left style="medium">
        <color indexed="8"/>
      </left>
      <right style="medium">
        <color indexed="64"/>
      </right>
      <top style="medium">
        <color indexed="64"/>
      </top>
      <bottom style="thin">
        <color indexed="8"/>
      </bottom>
      <diagonal/>
    </border>
    <border>
      <left style="medium">
        <color indexed="64"/>
      </left>
      <right/>
      <top style="thin">
        <color indexed="8"/>
      </top>
      <bottom style="thin">
        <color indexed="8"/>
      </bottom>
      <diagonal/>
    </border>
    <border>
      <left/>
      <right style="medium">
        <color indexed="64"/>
      </right>
      <top style="thin">
        <color indexed="8"/>
      </top>
      <bottom style="thin">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8"/>
      </right>
      <top style="medium">
        <color indexed="64"/>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right style="thin">
        <color indexed="8"/>
      </right>
      <top style="thin">
        <color indexed="8"/>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8"/>
      </left>
      <right style="thin">
        <color indexed="8"/>
      </right>
      <top/>
      <bottom style="thin">
        <color indexed="8"/>
      </bottom>
      <diagonal/>
    </border>
    <border>
      <left style="thin">
        <color indexed="8"/>
      </left>
      <right style="thin">
        <color indexed="8"/>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8"/>
      </top>
      <bottom/>
      <diagonal/>
    </border>
    <border>
      <left/>
      <right/>
      <top style="thin">
        <color indexed="8"/>
      </top>
      <bottom/>
      <diagonal/>
    </border>
    <border>
      <left/>
      <right style="medium">
        <color indexed="64"/>
      </right>
      <top style="thin">
        <color indexed="8"/>
      </top>
      <bottom/>
      <diagonal/>
    </border>
    <border>
      <left style="medium">
        <color indexed="8"/>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s>
  <cellStyleXfs count="4">
    <xf numFmtId="0" fontId="0" fillId="0" borderId="0"/>
    <xf numFmtId="0" fontId="2" fillId="0" borderId="0"/>
    <xf numFmtId="9" fontId="2" fillId="0" borderId="0" applyFill="0" applyBorder="0" applyAlignment="0" applyProtection="0"/>
    <xf numFmtId="164" fontId="40" fillId="0" borderId="0" applyFont="0" applyFill="0" applyBorder="0" applyAlignment="0" applyProtection="0"/>
  </cellStyleXfs>
  <cellXfs count="853">
    <xf numFmtId="0" fontId="0" fillId="0" borderId="0" xfId="0"/>
    <xf numFmtId="0" fontId="0" fillId="0" borderId="3" xfId="0" applyBorder="1"/>
    <xf numFmtId="0" fontId="0" fillId="0" borderId="0" xfId="0" applyBorder="1"/>
    <xf numFmtId="0" fontId="0" fillId="0" borderId="5" xfId="0" applyBorder="1"/>
    <xf numFmtId="0" fontId="0" fillId="0" borderId="8" xfId="0" applyBorder="1"/>
    <xf numFmtId="0" fontId="3" fillId="0" borderId="0" xfId="0" applyFont="1" applyBorder="1" applyAlignment="1">
      <alignment horizontal="left" vertical="center"/>
    </xf>
    <xf numFmtId="0" fontId="0" fillId="0" borderId="0" xfId="0" applyBorder="1" applyAlignment="1"/>
    <xf numFmtId="0" fontId="0" fillId="0" borderId="1" xfId="0" applyBorder="1" applyAlignment="1"/>
    <xf numFmtId="0" fontId="0" fillId="0" borderId="2" xfId="0" applyBorder="1" applyAlignment="1"/>
    <xf numFmtId="0" fontId="0" fillId="0" borderId="3" xfId="0" applyBorder="1" applyAlignment="1"/>
    <xf numFmtId="0" fontId="0" fillId="0" borderId="4" xfId="0" applyBorder="1" applyAlignment="1"/>
    <xf numFmtId="0" fontId="0" fillId="0" borderId="5" xfId="0" applyBorder="1" applyAlignment="1"/>
    <xf numFmtId="0" fontId="0" fillId="0" borderId="6" xfId="0" applyBorder="1" applyAlignment="1"/>
    <xf numFmtId="0" fontId="0" fillId="0" borderId="7" xfId="0" applyBorder="1" applyAlignment="1"/>
    <xf numFmtId="0" fontId="0" fillId="0" borderId="8" xfId="0" applyBorder="1" applyAlignment="1"/>
    <xf numFmtId="0" fontId="0" fillId="0" borderId="0" xfId="0" applyAlignment="1">
      <alignment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0" xfId="0" applyFill="1" applyBorder="1"/>
    <xf numFmtId="0" fontId="9" fillId="0" borderId="0" xfId="0" applyFont="1" applyBorder="1" applyAlignment="1">
      <alignment horizontal="left" vertical="center"/>
    </xf>
    <xf numFmtId="3" fontId="9" fillId="0" borderId="0" xfId="0" applyNumberFormat="1" applyFont="1" applyBorder="1" applyAlignment="1">
      <alignment horizontal="left" vertical="center"/>
    </xf>
    <xf numFmtId="0" fontId="0" fillId="6" borderId="21" xfId="0" applyFill="1" applyBorder="1"/>
    <xf numFmtId="0" fontId="0" fillId="6" borderId="3" xfId="0" applyFill="1" applyBorder="1"/>
    <xf numFmtId="0" fontId="0" fillId="0" borderId="19" xfId="0" applyBorder="1"/>
    <xf numFmtId="0" fontId="0" fillId="6" borderId="1" xfId="0" applyFill="1" applyBorder="1"/>
    <xf numFmtId="0" fontId="0" fillId="6" borderId="2" xfId="0" applyFill="1" applyBorder="1"/>
    <xf numFmtId="0" fontId="0" fillId="6" borderId="4" xfId="0" applyFill="1" applyBorder="1"/>
    <xf numFmtId="0" fontId="0" fillId="6" borderId="0" xfId="0" applyFill="1" applyBorder="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0" fillId="0" borderId="0" xfId="0" applyAlignment="1">
      <alignment horizontal="left"/>
    </xf>
    <xf numFmtId="0" fontId="1" fillId="0" borderId="0" xfId="0" applyFont="1" applyBorder="1" applyAlignment="1">
      <alignment horizontal="left"/>
    </xf>
    <xf numFmtId="0" fontId="0" fillId="0" borderId="0" xfId="0" applyBorder="1" applyAlignment="1">
      <alignment horizontal="left"/>
    </xf>
    <xf numFmtId="0" fontId="10" fillId="8" borderId="20" xfId="0" applyFont="1" applyFill="1" applyBorder="1" applyAlignment="1">
      <alignment horizontal="center" vertical="center"/>
    </xf>
    <xf numFmtId="3" fontId="10" fillId="8" borderId="17" xfId="0" applyNumberFormat="1" applyFont="1" applyFill="1" applyBorder="1" applyAlignment="1">
      <alignment horizontal="center" vertical="center"/>
    </xf>
    <xf numFmtId="3" fontId="10" fillId="8" borderId="18" xfId="0" applyNumberFormat="1" applyFont="1" applyFill="1" applyBorder="1" applyAlignment="1">
      <alignment horizontal="center" vertical="center"/>
    </xf>
    <xf numFmtId="0" fontId="0" fillId="6" borderId="0" xfId="0" applyFill="1"/>
    <xf numFmtId="4" fontId="0" fillId="0" borderId="19" xfId="0" applyNumberFormat="1" applyBorder="1"/>
    <xf numFmtId="4" fontId="0" fillId="0" borderId="11" xfId="0" applyNumberFormat="1" applyFont="1" applyBorder="1" applyAlignment="1" applyProtection="1">
      <alignment vertical="center"/>
    </xf>
    <xf numFmtId="4" fontId="0" fillId="0" borderId="12" xfId="0" applyNumberFormat="1" applyFont="1" applyBorder="1" applyAlignment="1" applyProtection="1">
      <alignment vertical="center"/>
    </xf>
    <xf numFmtId="165" fontId="0" fillId="0" borderId="19" xfId="0" applyNumberFormat="1" applyBorder="1"/>
    <xf numFmtId="0" fontId="0" fillId="7" borderId="14" xfId="0" applyFill="1" applyBorder="1"/>
    <xf numFmtId="0" fontId="0" fillId="7" borderId="15" xfId="0" applyFill="1" applyBorder="1"/>
    <xf numFmtId="0" fontId="0" fillId="7" borderId="16" xfId="0" applyFill="1" applyBorder="1"/>
    <xf numFmtId="0" fontId="0" fillId="6" borderId="23" xfId="0" applyFill="1" applyBorder="1"/>
    <xf numFmtId="0" fontId="0" fillId="6" borderId="19" xfId="0" applyFill="1" applyBorder="1"/>
    <xf numFmtId="0" fontId="1" fillId="0" borderId="0" xfId="0" applyFont="1" applyBorder="1" applyAlignment="1">
      <alignment vertical="center"/>
    </xf>
    <xf numFmtId="0" fontId="0" fillId="0" borderId="0" xfId="0" applyAlignment="1">
      <alignment horizontal="center" vertical="center" wrapText="1"/>
    </xf>
    <xf numFmtId="0" fontId="1" fillId="0" borderId="0" xfId="0" applyFont="1" applyBorder="1" applyAlignment="1">
      <alignment vertical="center" wrapText="1"/>
    </xf>
    <xf numFmtId="0" fontId="0" fillId="0" borderId="4" xfId="0" applyBorder="1"/>
    <xf numFmtId="0" fontId="0" fillId="0" borderId="6" xfId="0" applyBorder="1"/>
    <xf numFmtId="0" fontId="1" fillId="0" borderId="27" xfId="0" applyFont="1" applyBorder="1" applyAlignment="1">
      <alignment horizontal="center"/>
    </xf>
    <xf numFmtId="0" fontId="1" fillId="0" borderId="28" xfId="0" applyFont="1" applyBorder="1" applyAlignment="1">
      <alignment horizontal="center" wrapText="1"/>
    </xf>
    <xf numFmtId="0" fontId="1" fillId="0" borderId="28" xfId="0" applyFont="1" applyBorder="1" applyAlignment="1">
      <alignment horizontal="center"/>
    </xf>
    <xf numFmtId="0" fontId="1" fillId="7" borderId="22" xfId="0" applyFont="1" applyFill="1" applyBorder="1"/>
    <xf numFmtId="0" fontId="0" fillId="7" borderId="23" xfId="0" applyFill="1" applyBorder="1"/>
    <xf numFmtId="0" fontId="0" fillId="7" borderId="21" xfId="0" applyFill="1" applyBorder="1"/>
    <xf numFmtId="0" fontId="0" fillId="0" borderId="30" xfId="0" applyBorder="1"/>
    <xf numFmtId="0" fontId="1" fillId="0" borderId="0" xfId="0" applyFont="1"/>
    <xf numFmtId="0" fontId="0" fillId="10" borderId="0" xfId="0" applyFill="1"/>
    <xf numFmtId="0" fontId="0" fillId="0" borderId="0" xfId="0" applyAlignment="1">
      <alignment horizontal="right" vertical="top"/>
    </xf>
    <xf numFmtId="0" fontId="1" fillId="0" borderId="0" xfId="0" applyFont="1" applyBorder="1" applyAlignment="1">
      <alignment horizontal="right" vertical="top"/>
    </xf>
    <xf numFmtId="0" fontId="12" fillId="0" borderId="19" xfId="0" applyFont="1" applyBorder="1"/>
    <xf numFmtId="0" fontId="12" fillId="0" borderId="0" xfId="0" applyFont="1"/>
    <xf numFmtId="0" fontId="15" fillId="0" borderId="19" xfId="0" applyFont="1" applyBorder="1" applyAlignment="1">
      <alignment horizontal="right"/>
    </xf>
    <xf numFmtId="0" fontId="15" fillId="0" borderId="19" xfId="0" applyFont="1" applyBorder="1"/>
    <xf numFmtId="0" fontId="15" fillId="0" borderId="0" xfId="0" applyFont="1" applyBorder="1" applyAlignment="1">
      <alignment horizontal="right"/>
    </xf>
    <xf numFmtId="0" fontId="13" fillId="0" borderId="0" xfId="0" applyFont="1" applyBorder="1" applyAlignment="1">
      <alignment horizontal="center" wrapText="1"/>
    </xf>
    <xf numFmtId="0" fontId="15" fillId="0" borderId="0" xfId="0" applyFont="1" applyBorder="1" applyAlignment="1">
      <alignment horizontal="center"/>
    </xf>
    <xf numFmtId="0" fontId="12" fillId="6" borderId="19" xfId="0" applyFont="1" applyFill="1" applyBorder="1"/>
    <xf numFmtId="0" fontId="0" fillId="0" borderId="0" xfId="0" applyAlignment="1">
      <alignment wrapText="1"/>
    </xf>
    <xf numFmtId="4" fontId="0" fillId="6" borderId="26" xfId="0" applyNumberFormat="1" applyFill="1" applyBorder="1"/>
    <xf numFmtId="4" fontId="0" fillId="6" borderId="19" xfId="0" applyNumberFormat="1" applyFill="1" applyBorder="1"/>
    <xf numFmtId="0" fontId="0" fillId="6" borderId="22" xfId="0" applyFill="1" applyBorder="1"/>
    <xf numFmtId="0" fontId="1" fillId="0" borderId="28" xfId="0" applyFont="1" applyBorder="1" applyAlignment="1">
      <alignment horizontal="center" vertical="center" wrapText="1"/>
    </xf>
    <xf numFmtId="0" fontId="0" fillId="4" borderId="21" xfId="0" applyFill="1" applyBorder="1" applyAlignment="1"/>
    <xf numFmtId="0" fontId="0" fillId="0" borderId="7" xfId="0" applyBorder="1"/>
    <xf numFmtId="0" fontId="0" fillId="0" borderId="28" xfId="0" applyBorder="1"/>
    <xf numFmtId="0" fontId="18" fillId="10" borderId="30" xfId="0" applyFont="1" applyFill="1" applyBorder="1" applyAlignment="1">
      <alignment horizontal="center" wrapText="1"/>
    </xf>
    <xf numFmtId="0" fontId="0" fillId="0" borderId="2" xfId="0" applyBorder="1"/>
    <xf numFmtId="4" fontId="0" fillId="0" borderId="28" xfId="0" applyNumberFormat="1" applyBorder="1"/>
    <xf numFmtId="0" fontId="0" fillId="4" borderId="19" xfId="0" applyFill="1" applyBorder="1"/>
    <xf numFmtId="4" fontId="0" fillId="0" borderId="19" xfId="0" applyNumberFormat="1" applyFill="1" applyBorder="1"/>
    <xf numFmtId="4" fontId="1" fillId="0" borderId="19" xfId="0" applyNumberFormat="1" applyFont="1" applyFill="1" applyBorder="1"/>
    <xf numFmtId="4" fontId="1" fillId="0" borderId="19" xfId="0" applyNumberFormat="1" applyFont="1" applyBorder="1"/>
    <xf numFmtId="0" fontId="0" fillId="4" borderId="49" xfId="0" applyFont="1" applyFill="1" applyBorder="1"/>
    <xf numFmtId="4" fontId="1" fillId="0" borderId="50" xfId="0" applyNumberFormat="1" applyFont="1" applyFill="1" applyBorder="1"/>
    <xf numFmtId="4" fontId="1" fillId="0" borderId="51" xfId="0" applyNumberFormat="1" applyFont="1" applyFill="1" applyBorder="1"/>
    <xf numFmtId="0" fontId="14" fillId="6" borderId="52" xfId="0" applyFont="1" applyFill="1" applyBorder="1"/>
    <xf numFmtId="4" fontId="0" fillId="6" borderId="53" xfId="0" applyNumberFormat="1" applyFill="1" applyBorder="1"/>
    <xf numFmtId="0" fontId="0" fillId="4" borderId="52" xfId="0" applyFont="1" applyFill="1" applyBorder="1"/>
    <xf numFmtId="4" fontId="1" fillId="0" borderId="53" xfId="0" applyNumberFormat="1" applyFont="1" applyFill="1" applyBorder="1"/>
    <xf numFmtId="0" fontId="14" fillId="0" borderId="52" xfId="0" applyFont="1" applyBorder="1"/>
    <xf numFmtId="4" fontId="0" fillId="0" borderId="53" xfId="0" applyNumberFormat="1" applyFill="1" applyBorder="1"/>
    <xf numFmtId="0" fontId="21" fillId="0" borderId="52" xfId="0" applyFont="1" applyBorder="1"/>
    <xf numFmtId="0" fontId="0" fillId="0" borderId="52" xfId="0" applyBorder="1"/>
    <xf numFmtId="0" fontId="0" fillId="6" borderId="53" xfId="0" applyFill="1" applyBorder="1"/>
    <xf numFmtId="4" fontId="1" fillId="0" borderId="53" xfId="0" applyNumberFormat="1" applyFont="1" applyBorder="1"/>
    <xf numFmtId="0" fontId="0" fillId="0" borderId="54" xfId="0" applyBorder="1"/>
    <xf numFmtId="0" fontId="0" fillId="0" borderId="55" xfId="0" applyBorder="1"/>
    <xf numFmtId="0" fontId="0" fillId="0" borderId="56" xfId="0" applyBorder="1"/>
    <xf numFmtId="0" fontId="1" fillId="4" borderId="27" xfId="0" applyFont="1" applyFill="1" applyBorder="1" applyAlignment="1">
      <alignment horizontal="center"/>
    </xf>
    <xf numFmtId="0" fontId="23" fillId="11" borderId="46" xfId="0" applyFont="1" applyFill="1" applyBorder="1"/>
    <xf numFmtId="4" fontId="22" fillId="11" borderId="47" xfId="0" applyNumberFormat="1" applyFont="1" applyFill="1" applyBorder="1"/>
    <xf numFmtId="4" fontId="22" fillId="11" borderId="48" xfId="0" applyNumberFormat="1" applyFont="1" applyFill="1" applyBorder="1"/>
    <xf numFmtId="0" fontId="1" fillId="0" borderId="52" xfId="0" applyFont="1" applyBorder="1" applyAlignment="1">
      <alignment horizontal="center"/>
    </xf>
    <xf numFmtId="0" fontId="1" fillId="4" borderId="61" xfId="0" applyFont="1" applyFill="1" applyBorder="1" applyAlignment="1">
      <alignment horizontal="center"/>
    </xf>
    <xf numFmtId="0" fontId="12" fillId="0" borderId="62" xfId="0" applyFont="1" applyBorder="1"/>
    <xf numFmtId="0" fontId="20" fillId="0" borderId="62" xfId="0" applyFont="1" applyBorder="1"/>
    <xf numFmtId="0" fontId="0" fillId="0" borderId="62" xfId="0" applyBorder="1"/>
    <xf numFmtId="0" fontId="0" fillId="0" borderId="63" xfId="0" applyBorder="1"/>
    <xf numFmtId="0" fontId="12" fillId="0" borderId="52" xfId="0" applyFont="1" applyBorder="1"/>
    <xf numFmtId="0" fontId="0" fillId="0" borderId="53" xfId="0" applyBorder="1"/>
    <xf numFmtId="0" fontId="12" fillId="0" borderId="66" xfId="0" applyFont="1" applyBorder="1"/>
    <xf numFmtId="0" fontId="0" fillId="4" borderId="50" xfId="0" applyFill="1" applyBorder="1"/>
    <xf numFmtId="0" fontId="1" fillId="4" borderId="67" xfId="0" applyFont="1" applyFill="1" applyBorder="1" applyAlignment="1">
      <alignment horizontal="center"/>
    </xf>
    <xf numFmtId="0" fontId="1" fillId="4" borderId="68" xfId="0" applyFont="1" applyFill="1" applyBorder="1" applyAlignment="1">
      <alignment horizontal="center"/>
    </xf>
    <xf numFmtId="0" fontId="1" fillId="4" borderId="69" xfId="0" applyFont="1" applyFill="1" applyBorder="1" applyAlignment="1">
      <alignment horizontal="center"/>
    </xf>
    <xf numFmtId="0" fontId="23" fillId="11" borderId="70" xfId="0" applyFont="1" applyFill="1" applyBorder="1"/>
    <xf numFmtId="4" fontId="22" fillId="11" borderId="71" xfId="0" applyNumberFormat="1" applyFont="1" applyFill="1" applyBorder="1"/>
    <xf numFmtId="0" fontId="26" fillId="0" borderId="0" xfId="0" applyFont="1" applyFill="1" applyBorder="1"/>
    <xf numFmtId="0" fontId="21" fillId="0" borderId="0" xfId="0" applyFont="1"/>
    <xf numFmtId="0" fontId="26" fillId="10" borderId="0" xfId="0" applyFont="1" applyFill="1"/>
    <xf numFmtId="0" fontId="22" fillId="0" borderId="0" xfId="0" applyFont="1"/>
    <xf numFmtId="0" fontId="5" fillId="0" borderId="0" xfId="0" applyFont="1" applyAlignment="1">
      <alignment horizontal="left" vertical="center"/>
    </xf>
    <xf numFmtId="10" fontId="5" fillId="0" borderId="0" xfId="0" applyNumberFormat="1" applyFont="1" applyAlignment="1">
      <alignment horizontal="left" vertical="center"/>
    </xf>
    <xf numFmtId="0" fontId="3" fillId="6" borderId="0" xfId="0" applyFont="1" applyFill="1" applyBorder="1" applyAlignment="1">
      <alignment horizontal="left" vertical="center"/>
    </xf>
    <xf numFmtId="0" fontId="4" fillId="6" borderId="5" xfId="0" applyFont="1" applyFill="1" applyBorder="1" applyAlignment="1">
      <alignment horizontal="left" vertical="center"/>
    </xf>
    <xf numFmtId="4" fontId="0" fillId="5" borderId="35" xfId="0" applyNumberFormat="1" applyFont="1" applyFill="1" applyBorder="1" applyAlignment="1" applyProtection="1">
      <alignment horizontal="right" vertical="center"/>
      <protection locked="0"/>
    </xf>
    <xf numFmtId="4" fontId="0" fillId="5" borderId="37" xfId="0" applyNumberFormat="1" applyFont="1" applyFill="1" applyBorder="1" applyAlignment="1" applyProtection="1">
      <alignment horizontal="right" vertical="center"/>
      <protection locked="0"/>
    </xf>
    <xf numFmtId="4" fontId="0" fillId="5" borderId="33" xfId="0" applyNumberFormat="1" applyFont="1" applyFill="1" applyBorder="1" applyAlignment="1" applyProtection="1">
      <alignment horizontal="right" vertical="center"/>
      <protection locked="0"/>
    </xf>
    <xf numFmtId="0" fontId="1" fillId="7" borderId="19" xfId="0" applyFont="1" applyFill="1" applyBorder="1" applyAlignment="1">
      <alignment horizontal="center"/>
    </xf>
    <xf numFmtId="0" fontId="13" fillId="7" borderId="19" xfId="0" applyFont="1" applyFill="1" applyBorder="1" applyAlignment="1">
      <alignment horizontal="center" wrapText="1"/>
    </xf>
    <xf numFmtId="0" fontId="29" fillId="7" borderId="19" xfId="0" applyFont="1" applyFill="1" applyBorder="1" applyAlignment="1">
      <alignment horizontal="center" vertical="center" wrapText="1"/>
    </xf>
    <xf numFmtId="0" fontId="1" fillId="7" borderId="30" xfId="0" applyFont="1" applyFill="1" applyBorder="1"/>
    <xf numFmtId="0" fontId="1" fillId="11" borderId="30" xfId="0" applyFont="1" applyFill="1" applyBorder="1"/>
    <xf numFmtId="0" fontId="0" fillId="11" borderId="21" xfId="0" applyFill="1" applyBorder="1"/>
    <xf numFmtId="0" fontId="32" fillId="0" borderId="19" xfId="0" applyFont="1" applyBorder="1"/>
    <xf numFmtId="4" fontId="17" fillId="6" borderId="29" xfId="0" applyNumberFormat="1" applyFont="1" applyFill="1" applyBorder="1"/>
    <xf numFmtId="4" fontId="17" fillId="6" borderId="19" xfId="0" applyNumberFormat="1" applyFont="1" applyFill="1" applyBorder="1"/>
    <xf numFmtId="4" fontId="17" fillId="6" borderId="53" xfId="0" applyNumberFormat="1" applyFont="1" applyFill="1" applyBorder="1"/>
    <xf numFmtId="0" fontId="31" fillId="12" borderId="44" xfId="0" applyFont="1" applyFill="1" applyBorder="1"/>
    <xf numFmtId="4" fontId="30" fillId="0" borderId="29" xfId="0" applyNumberFormat="1" applyFont="1" applyBorder="1"/>
    <xf numFmtId="4" fontId="30" fillId="6" borderId="29" xfId="0" applyNumberFormat="1" applyFont="1" applyFill="1" applyBorder="1"/>
    <xf numFmtId="4" fontId="30" fillId="6" borderId="19" xfId="0" applyNumberFormat="1" applyFont="1" applyFill="1" applyBorder="1"/>
    <xf numFmtId="4" fontId="30" fillId="6" borderId="53" xfId="0" applyNumberFormat="1" applyFont="1" applyFill="1" applyBorder="1"/>
    <xf numFmtId="4" fontId="17" fillId="0" borderId="29" xfId="0" applyNumberFormat="1" applyFont="1" applyFill="1" applyBorder="1"/>
    <xf numFmtId="4" fontId="30" fillId="6" borderId="83" xfId="0" applyNumberFormat="1" applyFont="1" applyFill="1" applyBorder="1"/>
    <xf numFmtId="4" fontId="30" fillId="6" borderId="27" xfId="0" applyNumberFormat="1" applyFont="1" applyFill="1" applyBorder="1"/>
    <xf numFmtId="4" fontId="30" fillId="6" borderId="61" xfId="0" applyNumberFormat="1" applyFont="1" applyFill="1" applyBorder="1"/>
    <xf numFmtId="4" fontId="30" fillId="0" borderId="84" xfId="0" applyNumberFormat="1" applyFont="1" applyBorder="1"/>
    <xf numFmtId="0" fontId="31" fillId="12" borderId="30" xfId="0" applyFont="1" applyFill="1" applyBorder="1"/>
    <xf numFmtId="4" fontId="1" fillId="12" borderId="85" xfId="0" applyNumberFormat="1" applyFont="1" applyFill="1" applyBorder="1"/>
    <xf numFmtId="0" fontId="13" fillId="7" borderId="1" xfId="0" applyFont="1" applyFill="1" applyBorder="1" applyAlignment="1">
      <alignment horizontal="center"/>
    </xf>
    <xf numFmtId="0" fontId="13" fillId="7" borderId="44" xfId="0" applyFont="1" applyFill="1" applyBorder="1" applyAlignment="1">
      <alignment horizontal="center"/>
    </xf>
    <xf numFmtId="0" fontId="13" fillId="7" borderId="2" xfId="0" applyFont="1" applyFill="1" applyBorder="1" applyAlignment="1">
      <alignment horizontal="center"/>
    </xf>
    <xf numFmtId="0" fontId="13" fillId="7" borderId="3" xfId="0" applyFont="1" applyFill="1" applyBorder="1" applyAlignment="1">
      <alignment horizontal="center"/>
    </xf>
    <xf numFmtId="4" fontId="34" fillId="7" borderId="30" xfId="0" applyNumberFormat="1" applyFont="1" applyFill="1" applyBorder="1"/>
    <xf numFmtId="0" fontId="0" fillId="7" borderId="22" xfId="0" applyFill="1" applyBorder="1"/>
    <xf numFmtId="0" fontId="1" fillId="7" borderId="44" xfId="0" applyFont="1" applyFill="1" applyBorder="1"/>
    <xf numFmtId="0" fontId="31" fillId="0" borderId="52" xfId="0" applyFont="1" applyBorder="1"/>
    <xf numFmtId="0" fontId="32" fillId="0" borderId="52" xfId="0" applyFont="1" applyBorder="1"/>
    <xf numFmtId="0" fontId="32" fillId="0" borderId="54" xfId="0" applyFont="1" applyBorder="1"/>
    <xf numFmtId="4" fontId="1" fillId="12" borderId="86" xfId="0" applyNumberFormat="1" applyFont="1" applyFill="1" applyBorder="1"/>
    <xf numFmtId="0" fontId="31" fillId="0" borderId="87" xfId="0" applyFont="1" applyBorder="1"/>
    <xf numFmtId="0" fontId="31" fillId="0" borderId="46" xfId="0" applyFont="1" applyBorder="1"/>
    <xf numFmtId="4" fontId="30" fillId="0" borderId="85" xfId="0" applyNumberFormat="1" applyFont="1" applyBorder="1"/>
    <xf numFmtId="0" fontId="31" fillId="0" borderId="88" xfId="0" applyFont="1" applyBorder="1"/>
    <xf numFmtId="4" fontId="30" fillId="6" borderId="89" xfId="0" applyNumberFormat="1" applyFont="1" applyFill="1" applyBorder="1"/>
    <xf numFmtId="4" fontId="30" fillId="6" borderId="90" xfId="0" applyNumberFormat="1" applyFont="1" applyFill="1" applyBorder="1"/>
    <xf numFmtId="4" fontId="30" fillId="6" borderId="91" xfId="0" applyNumberFormat="1" applyFont="1" applyFill="1" applyBorder="1"/>
    <xf numFmtId="4" fontId="30" fillId="6" borderId="85" xfId="0" applyNumberFormat="1" applyFont="1" applyFill="1" applyBorder="1"/>
    <xf numFmtId="4" fontId="30" fillId="6" borderId="47" xfId="0" applyNumberFormat="1" applyFont="1" applyFill="1" applyBorder="1"/>
    <xf numFmtId="4" fontId="30" fillId="6" borderId="48" xfId="0" applyNumberFormat="1" applyFont="1" applyFill="1" applyBorder="1"/>
    <xf numFmtId="0" fontId="33" fillId="0" borderId="52" xfId="0" applyFont="1" applyBorder="1"/>
    <xf numFmtId="0" fontId="35" fillId="7" borderId="30" xfId="0" applyFont="1" applyFill="1" applyBorder="1"/>
    <xf numFmtId="0" fontId="34" fillId="7" borderId="45" xfId="0" applyFont="1" applyFill="1" applyBorder="1"/>
    <xf numFmtId="4" fontId="34" fillId="7" borderId="45" xfId="0" applyNumberFormat="1" applyFont="1" applyFill="1" applyBorder="1"/>
    <xf numFmtId="0" fontId="32" fillId="0" borderId="49" xfId="0" applyFont="1" applyBorder="1"/>
    <xf numFmtId="0" fontId="32" fillId="0" borderId="50" xfId="0" applyFont="1" applyBorder="1"/>
    <xf numFmtId="0" fontId="32" fillId="0" borderId="51" xfId="0" applyFont="1" applyBorder="1"/>
    <xf numFmtId="0" fontId="32" fillId="0" borderId="53" xfId="0" applyFont="1" applyBorder="1"/>
    <xf numFmtId="0" fontId="32" fillId="0" borderId="55" xfId="0" applyFont="1" applyBorder="1"/>
    <xf numFmtId="0" fontId="32" fillId="0" borderId="56" xfId="0" applyFont="1" applyBorder="1"/>
    <xf numFmtId="0" fontId="34" fillId="7" borderId="54" xfId="0" applyFont="1" applyFill="1" applyBorder="1"/>
    <xf numFmtId="0" fontId="3" fillId="6" borderId="5" xfId="0" applyFont="1" applyFill="1" applyBorder="1" applyAlignment="1">
      <alignment horizontal="left" vertical="center"/>
    </xf>
    <xf numFmtId="0" fontId="36" fillId="0" borderId="0" xfId="0" applyFont="1"/>
    <xf numFmtId="0" fontId="37" fillId="6" borderId="22" xfId="0" applyFont="1" applyFill="1" applyBorder="1"/>
    <xf numFmtId="0" fontId="1" fillId="6" borderId="23" xfId="0" applyFont="1" applyFill="1" applyBorder="1"/>
    <xf numFmtId="0" fontId="1" fillId="6" borderId="21" xfId="0" applyFont="1" applyFill="1" applyBorder="1"/>
    <xf numFmtId="0" fontId="37" fillId="6" borderId="23" xfId="0" applyFont="1" applyFill="1" applyBorder="1"/>
    <xf numFmtId="0" fontId="20" fillId="0" borderId="0" xfId="0" applyFont="1"/>
    <xf numFmtId="0" fontId="36" fillId="0" borderId="95" xfId="0" applyFont="1" applyBorder="1"/>
    <xf numFmtId="0" fontId="36" fillId="0" borderId="96" xfId="0" applyFont="1" applyBorder="1"/>
    <xf numFmtId="0" fontId="0" fillId="0" borderId="96" xfId="0" applyBorder="1"/>
    <xf numFmtId="0" fontId="0" fillId="0" borderId="84" xfId="0" applyBorder="1"/>
    <xf numFmtId="0" fontId="38" fillId="0" borderId="95" xfId="0" applyFont="1" applyBorder="1"/>
    <xf numFmtId="0" fontId="38" fillId="0" borderId="96" xfId="0" applyFont="1" applyBorder="1"/>
    <xf numFmtId="0" fontId="38" fillId="0" borderId="92" xfId="0" applyFont="1" applyBorder="1"/>
    <xf numFmtId="0" fontId="38" fillId="0" borderId="93" xfId="0" applyFont="1" applyBorder="1"/>
    <xf numFmtId="0" fontId="13" fillId="0" borderId="93" xfId="0" applyFont="1" applyBorder="1"/>
    <xf numFmtId="0" fontId="13" fillId="0" borderId="83" xfId="0" applyFont="1" applyBorder="1"/>
    <xf numFmtId="0" fontId="38" fillId="0" borderId="94" xfId="0" applyFont="1" applyBorder="1"/>
    <xf numFmtId="0" fontId="38" fillId="0" borderId="0" xfId="0" applyFont="1" applyBorder="1"/>
    <xf numFmtId="0" fontId="13" fillId="0" borderId="0" xfId="0" applyFont="1" applyBorder="1"/>
    <xf numFmtId="0" fontId="13" fillId="0" borderId="89" xfId="0" applyFont="1" applyBorder="1"/>
    <xf numFmtId="0" fontId="13" fillId="0" borderId="96" xfId="0" applyFont="1" applyBorder="1"/>
    <xf numFmtId="0" fontId="13" fillId="0" borderId="84" xfId="0" applyFont="1" applyBorder="1"/>
    <xf numFmtId="0" fontId="38" fillId="0" borderId="0" xfId="0" applyFont="1"/>
    <xf numFmtId="0" fontId="1" fillId="0" borderId="83" xfId="0" applyFont="1" applyBorder="1"/>
    <xf numFmtId="0" fontId="1" fillId="0" borderId="89" xfId="0" applyFont="1" applyBorder="1"/>
    <xf numFmtId="0" fontId="1" fillId="0" borderId="84" xfId="0" applyFont="1" applyBorder="1"/>
    <xf numFmtId="0" fontId="11" fillId="9" borderId="23" xfId="0" applyFont="1" applyFill="1" applyBorder="1" applyAlignment="1">
      <alignment horizontal="center" vertical="center"/>
    </xf>
    <xf numFmtId="0" fontId="11" fillId="9" borderId="21" xfId="0" applyFont="1" applyFill="1" applyBorder="1" applyAlignment="1">
      <alignment horizontal="center" vertical="center"/>
    </xf>
    <xf numFmtId="0" fontId="0" fillId="7" borderId="22" xfId="0" applyFill="1" applyBorder="1" applyAlignment="1">
      <alignment horizontal="center"/>
    </xf>
    <xf numFmtId="0" fontId="0" fillId="7" borderId="23" xfId="0" applyFill="1" applyBorder="1" applyAlignment="1">
      <alignment horizontal="center"/>
    </xf>
    <xf numFmtId="0" fontId="0" fillId="11" borderId="30" xfId="0" applyFill="1" applyBorder="1"/>
    <xf numFmtId="4" fontId="0" fillId="5" borderId="99" xfId="0" applyNumberFormat="1" applyFont="1" applyFill="1" applyBorder="1" applyAlignment="1" applyProtection="1">
      <alignment horizontal="right" vertical="center"/>
      <protection locked="0"/>
    </xf>
    <xf numFmtId="10" fontId="0" fillId="5" borderId="35" xfId="0" applyNumberFormat="1" applyFont="1" applyFill="1" applyBorder="1" applyAlignment="1" applyProtection="1">
      <alignment horizontal="right" vertical="center"/>
      <protection locked="0"/>
    </xf>
    <xf numFmtId="4" fontId="0" fillId="13" borderId="26" xfId="0" applyNumberFormat="1" applyFill="1" applyBorder="1" applyAlignment="1">
      <alignment horizontal="right"/>
    </xf>
    <xf numFmtId="0" fontId="0" fillId="13" borderId="22" xfId="0" applyFill="1" applyBorder="1"/>
    <xf numFmtId="4" fontId="0" fillId="6" borderId="28" xfId="0" applyNumberFormat="1" applyFill="1" applyBorder="1"/>
    <xf numFmtId="0" fontId="0" fillId="6" borderId="28" xfId="0" applyFill="1" applyBorder="1"/>
    <xf numFmtId="0" fontId="0" fillId="13" borderId="50" xfId="0" applyFill="1" applyBorder="1"/>
    <xf numFmtId="4" fontId="0" fillId="13" borderId="50" xfId="0" applyNumberFormat="1" applyFill="1" applyBorder="1"/>
    <xf numFmtId="4" fontId="0" fillId="13" borderId="51" xfId="0" applyNumberFormat="1" applyFill="1" applyBorder="1"/>
    <xf numFmtId="4" fontId="30" fillId="0" borderId="102" xfId="0" applyNumberFormat="1" applyFont="1" applyBorder="1"/>
    <xf numFmtId="0" fontId="31" fillId="0" borderId="54" xfId="0" applyFont="1" applyBorder="1"/>
    <xf numFmtId="4" fontId="30" fillId="6" borderId="103" xfId="0" applyNumberFormat="1" applyFont="1" applyFill="1" applyBorder="1"/>
    <xf numFmtId="4" fontId="30" fillId="6" borderId="55" xfId="0" applyNumberFormat="1" applyFont="1" applyFill="1" applyBorder="1"/>
    <xf numFmtId="4" fontId="30" fillId="6" borderId="56" xfId="0" applyNumberFormat="1" applyFont="1" applyFill="1" applyBorder="1"/>
    <xf numFmtId="4" fontId="30" fillId="0" borderId="19" xfId="0" applyNumberFormat="1" applyFont="1" applyBorder="1"/>
    <xf numFmtId="4" fontId="17" fillId="0" borderId="19" xfId="0" applyNumberFormat="1" applyFont="1" applyFill="1" applyBorder="1"/>
    <xf numFmtId="0" fontId="31" fillId="0" borderId="49" xfId="0" applyFont="1" applyBorder="1"/>
    <xf numFmtId="4" fontId="30" fillId="6" borderId="50" xfId="0" applyNumberFormat="1" applyFont="1" applyFill="1" applyBorder="1"/>
    <xf numFmtId="4" fontId="30" fillId="6" borderId="51" xfId="0" applyNumberFormat="1" applyFont="1" applyFill="1" applyBorder="1"/>
    <xf numFmtId="4" fontId="30" fillId="0" borderId="53" xfId="0" applyNumberFormat="1" applyFont="1" applyBorder="1"/>
    <xf numFmtId="4" fontId="17" fillId="0" borderId="53" xfId="0" applyNumberFormat="1" applyFont="1" applyFill="1" applyBorder="1"/>
    <xf numFmtId="4" fontId="30" fillId="0" borderId="101" xfId="0" applyNumberFormat="1" applyFont="1" applyBorder="1"/>
    <xf numFmtId="4" fontId="1" fillId="12" borderId="21" xfId="0" applyNumberFormat="1" applyFont="1" applyFill="1" applyBorder="1"/>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4" fontId="6" fillId="0" borderId="0" xfId="0" applyNumberFormat="1" applyFont="1" applyFill="1" applyBorder="1" applyAlignment="1">
      <alignment vertical="center"/>
    </xf>
    <xf numFmtId="4" fontId="6" fillId="0" borderId="0" xfId="0" applyNumberFormat="1" applyFont="1" applyFill="1" applyBorder="1" applyAlignment="1">
      <alignment horizontal="center" vertical="center"/>
    </xf>
    <xf numFmtId="0" fontId="6" fillId="0" borderId="80" xfId="0" applyFont="1" applyFill="1" applyBorder="1" applyAlignment="1">
      <alignment vertical="center"/>
    </xf>
    <xf numFmtId="0" fontId="6" fillId="0" borderId="81" xfId="0" applyFont="1" applyFill="1" applyBorder="1" applyAlignment="1">
      <alignment vertical="center"/>
    </xf>
    <xf numFmtId="0" fontId="6" fillId="0" borderId="82" xfId="0" applyFont="1" applyFill="1" applyBorder="1" applyAlignment="1">
      <alignment vertical="center"/>
    </xf>
    <xf numFmtId="0" fontId="6" fillId="0" borderId="80" xfId="0" applyFont="1" applyFill="1" applyBorder="1" applyAlignment="1">
      <alignment horizontal="left" vertical="center"/>
    </xf>
    <xf numFmtId="0" fontId="6" fillId="0" borderId="81" xfId="0" applyFont="1" applyFill="1" applyBorder="1" applyAlignment="1">
      <alignment horizontal="left" vertical="center"/>
    </xf>
    <xf numFmtId="0" fontId="6" fillId="0" borderId="75" xfId="0" applyFont="1" applyFill="1" applyBorder="1" applyAlignment="1">
      <alignment horizontal="left" vertical="center"/>
    </xf>
    <xf numFmtId="0" fontId="42" fillId="0" borderId="9" xfId="0" applyFont="1" applyFill="1" applyBorder="1" applyAlignment="1">
      <alignment horizontal="left" vertical="center"/>
    </xf>
    <xf numFmtId="0" fontId="6" fillId="0" borderId="9" xfId="0" applyFont="1" applyFill="1" applyBorder="1" applyAlignment="1">
      <alignment horizontal="left" vertical="center"/>
    </xf>
    <xf numFmtId="0" fontId="6" fillId="0" borderId="9" xfId="0" applyFont="1" applyFill="1" applyBorder="1" applyAlignment="1">
      <alignment vertical="center"/>
    </xf>
    <xf numFmtId="0" fontId="6" fillId="0" borderId="76" xfId="0" applyFont="1" applyFill="1" applyBorder="1" applyAlignment="1">
      <alignment vertical="center"/>
    </xf>
    <xf numFmtId="3" fontId="6" fillId="0" borderId="0" xfId="0" applyNumberFormat="1" applyFont="1" applyBorder="1" applyAlignment="1">
      <alignment horizontal="right" vertical="center"/>
    </xf>
    <xf numFmtId="3" fontId="6" fillId="0" borderId="0" xfId="0" applyNumberFormat="1" applyFont="1" applyBorder="1" applyAlignment="1" applyProtection="1">
      <alignment horizontal="right" vertical="center"/>
    </xf>
    <xf numFmtId="0" fontId="43" fillId="0" borderId="0" xfId="0" applyFont="1" applyBorder="1" applyAlignment="1">
      <alignment horizontal="left" vertical="top"/>
    </xf>
    <xf numFmtId="0" fontId="45" fillId="0" borderId="0" xfId="0" applyFont="1" applyAlignment="1">
      <alignment horizontal="left" vertical="top"/>
    </xf>
    <xf numFmtId="0" fontId="45" fillId="0" borderId="0" xfId="0" applyFont="1" applyBorder="1" applyAlignment="1">
      <alignment horizontal="left" vertical="top"/>
    </xf>
    <xf numFmtId="0" fontId="45" fillId="0" borderId="0" xfId="0" applyFont="1"/>
    <xf numFmtId="0" fontId="45" fillId="0" borderId="4" xfId="0" applyFont="1" applyBorder="1" applyAlignment="1"/>
    <xf numFmtId="0" fontId="45" fillId="0" borderId="0" xfId="0" applyFont="1" applyBorder="1" applyAlignment="1"/>
    <xf numFmtId="0" fontId="45" fillId="0" borderId="5" xfId="0" applyFont="1" applyBorder="1" applyAlignment="1">
      <alignment horizontal="center"/>
    </xf>
    <xf numFmtId="0" fontId="45" fillId="0" borderId="0" xfId="0" applyFont="1" applyBorder="1"/>
    <xf numFmtId="0" fontId="45" fillId="0" borderId="6" xfId="0" applyFont="1" applyBorder="1" applyAlignment="1"/>
    <xf numFmtId="0" fontId="45" fillId="0" borderId="7" xfId="0" applyFont="1" applyBorder="1" applyAlignment="1"/>
    <xf numFmtId="0" fontId="45" fillId="0" borderId="8" xfId="0" applyFont="1" applyBorder="1" applyAlignment="1">
      <alignment horizontal="center"/>
    </xf>
    <xf numFmtId="0" fontId="45" fillId="0" borderId="75" xfId="0" applyFont="1" applyFill="1" applyBorder="1" applyAlignment="1">
      <alignment vertical="center"/>
    </xf>
    <xf numFmtId="0" fontId="45" fillId="0" borderId="9" xfId="0" applyFont="1" applyFill="1" applyBorder="1" applyAlignment="1">
      <alignment vertical="center"/>
    </xf>
    <xf numFmtId="0" fontId="45" fillId="0" borderId="76" xfId="0" applyFont="1" applyFill="1" applyBorder="1" applyAlignment="1">
      <alignment vertical="center"/>
    </xf>
    <xf numFmtId="0" fontId="45" fillId="0" borderId="112" xfId="0" applyFont="1" applyFill="1" applyBorder="1" applyAlignment="1">
      <alignment vertical="center"/>
    </xf>
    <xf numFmtId="0" fontId="45" fillId="0" borderId="113" xfId="0" applyFont="1" applyFill="1" applyBorder="1" applyAlignment="1">
      <alignment vertical="center"/>
    </xf>
    <xf numFmtId="0" fontId="45" fillId="0" borderId="114" xfId="0" applyFont="1" applyFill="1" applyBorder="1" applyAlignment="1">
      <alignment vertical="center"/>
    </xf>
    <xf numFmtId="0" fontId="45" fillId="0" borderId="4" xfId="0" applyFont="1" applyFill="1" applyBorder="1" applyAlignment="1">
      <alignment vertical="center"/>
    </xf>
    <xf numFmtId="4" fontId="45" fillId="0" borderId="0" xfId="0" applyNumberFormat="1" applyFont="1" applyFill="1" applyBorder="1" applyAlignment="1" applyProtection="1">
      <alignment horizontal="right" vertical="center"/>
      <protection locked="0"/>
    </xf>
    <xf numFmtId="4" fontId="45" fillId="0" borderId="0" xfId="0" applyNumberFormat="1" applyFont="1" applyFill="1" applyBorder="1" applyAlignment="1" applyProtection="1">
      <alignment horizontal="center" vertical="center"/>
      <protection locked="0"/>
    </xf>
    <xf numFmtId="0" fontId="45" fillId="0" borderId="6" xfId="0" applyFont="1" applyFill="1" applyBorder="1" applyAlignment="1">
      <alignment vertical="center"/>
    </xf>
    <xf numFmtId="0" fontId="45" fillId="0" borderId="0" xfId="0" applyFont="1" applyFill="1" applyBorder="1" applyAlignment="1">
      <alignment vertical="center"/>
    </xf>
    <xf numFmtId="0" fontId="45" fillId="0" borderId="6" xfId="0" applyFont="1" applyFill="1" applyBorder="1" applyAlignment="1">
      <alignment horizontal="left" vertical="center"/>
    </xf>
    <xf numFmtId="0" fontId="45" fillId="0" borderId="4" xfId="0" applyFont="1" applyFill="1" applyBorder="1" applyAlignment="1">
      <alignment horizontal="left" vertical="center"/>
    </xf>
    <xf numFmtId="0" fontId="45" fillId="0" borderId="0" xfId="0" applyFont="1" applyFill="1" applyBorder="1" applyAlignment="1">
      <alignment horizontal="left" vertical="center"/>
    </xf>
    <xf numFmtId="0" fontId="45" fillId="0" borderId="77" xfId="0" applyFont="1" applyFill="1" applyBorder="1" applyAlignment="1">
      <alignment vertical="center"/>
    </xf>
    <xf numFmtId="0" fontId="45" fillId="0" borderId="78" xfId="0" applyFont="1" applyFill="1" applyBorder="1" applyAlignment="1">
      <alignment vertical="center"/>
    </xf>
    <xf numFmtId="0" fontId="45" fillId="0" borderId="79" xfId="0" applyFont="1" applyFill="1" applyBorder="1" applyAlignment="1">
      <alignment vertical="center"/>
    </xf>
    <xf numFmtId="0" fontId="45" fillId="0" borderId="0" xfId="0" applyFont="1" applyAlignment="1">
      <alignment horizontal="center"/>
    </xf>
    <xf numFmtId="0" fontId="45" fillId="0" borderId="0" xfId="0" applyFont="1" applyAlignment="1">
      <alignment horizontal="center" vertical="center"/>
    </xf>
    <xf numFmtId="0" fontId="45" fillId="0" borderId="28" xfId="0" applyFont="1" applyBorder="1"/>
    <xf numFmtId="4" fontId="45" fillId="0" borderId="28" xfId="0" applyNumberFormat="1" applyFont="1" applyBorder="1"/>
    <xf numFmtId="4" fontId="45" fillId="0" borderId="104" xfId="0" applyNumberFormat="1" applyFont="1" applyBorder="1" applyAlignment="1" applyProtection="1">
      <alignment vertical="center"/>
    </xf>
    <xf numFmtId="165" fontId="45" fillId="0" borderId="28" xfId="0" applyNumberFormat="1" applyFont="1" applyBorder="1"/>
    <xf numFmtId="0" fontId="45" fillId="0" borderId="19" xfId="0" applyFont="1" applyBorder="1"/>
    <xf numFmtId="4" fontId="45" fillId="0" borderId="19" xfId="0" applyNumberFormat="1" applyFont="1" applyBorder="1"/>
    <xf numFmtId="4" fontId="45" fillId="0" borderId="12" xfId="0" applyNumberFormat="1" applyFont="1" applyBorder="1" applyAlignment="1" applyProtection="1">
      <alignment vertical="center"/>
    </xf>
    <xf numFmtId="165" fontId="45" fillId="0" borderId="19" xfId="0" applyNumberFormat="1" applyFont="1" applyBorder="1"/>
    <xf numFmtId="0" fontId="45" fillId="0" borderId="0" xfId="0" applyFont="1" applyBorder="1" applyAlignment="1">
      <alignment horizontal="center"/>
    </xf>
    <xf numFmtId="0" fontId="43" fillId="0" borderId="0" xfId="0" applyFont="1" applyBorder="1" applyAlignment="1">
      <alignment horizontal="center" wrapText="1"/>
    </xf>
    <xf numFmtId="0" fontId="43" fillId="0" borderId="0" xfId="0" applyFont="1" applyBorder="1" applyAlignment="1">
      <alignment horizontal="center"/>
    </xf>
    <xf numFmtId="0" fontId="45" fillId="0" borderId="0" xfId="0" applyFont="1" applyAlignment="1">
      <alignment vertical="center"/>
    </xf>
    <xf numFmtId="0" fontId="45" fillId="0" borderId="0" xfId="0" applyFont="1" applyBorder="1" applyAlignment="1">
      <alignment horizontal="center" vertical="center"/>
    </xf>
    <xf numFmtId="0" fontId="45" fillId="0" borderId="0" xfId="0" applyFont="1" applyFill="1" applyBorder="1" applyAlignment="1">
      <alignment horizontal="center" wrapText="1"/>
    </xf>
    <xf numFmtId="4" fontId="45" fillId="0" borderId="0" xfId="0" applyNumberFormat="1" applyFont="1" applyFill="1" applyBorder="1"/>
    <xf numFmtId="0" fontId="46" fillId="0" borderId="0" xfId="0" applyFont="1"/>
    <xf numFmtId="0" fontId="43" fillId="0" borderId="0" xfId="0" applyFont="1" applyFill="1" applyBorder="1" applyAlignment="1">
      <alignment horizontal="center" vertical="center" wrapText="1"/>
    </xf>
    <xf numFmtId="0" fontId="49" fillId="0" borderId="0" xfId="0" applyFont="1"/>
    <xf numFmtId="0" fontId="50" fillId="0" borderId="0" xfId="0" applyFont="1" applyFill="1" applyBorder="1" applyAlignment="1">
      <alignment horizontal="left" vertical="center"/>
    </xf>
    <xf numFmtId="0" fontId="50" fillId="0" borderId="0" xfId="0" applyFont="1" applyFill="1" applyBorder="1" applyAlignment="1">
      <alignment horizontal="center" vertical="center"/>
    </xf>
    <xf numFmtId="0" fontId="49" fillId="0" borderId="0" xfId="0" applyFont="1" applyAlignment="1">
      <alignment horizontal="center"/>
    </xf>
    <xf numFmtId="0" fontId="52" fillId="0" borderId="0" xfId="0" applyFont="1"/>
    <xf numFmtId="0" fontId="52" fillId="0" borderId="0" xfId="0" applyFont="1" applyAlignment="1">
      <alignment horizontal="center"/>
    </xf>
    <xf numFmtId="0" fontId="45" fillId="0" borderId="23" xfId="0" applyFont="1" applyFill="1" applyBorder="1" applyAlignment="1">
      <alignment vertical="center" wrapText="1"/>
    </xf>
    <xf numFmtId="0" fontId="45" fillId="0" borderId="0" xfId="0" applyFont="1" applyFill="1" applyAlignment="1">
      <alignment horizontal="center"/>
    </xf>
    <xf numFmtId="0" fontId="52" fillId="0" borderId="0" xfId="0" applyFont="1" applyAlignment="1">
      <alignment vertical="center"/>
    </xf>
    <xf numFmtId="164" fontId="43" fillId="0" borderId="47" xfId="3" applyFont="1" applyBorder="1" applyAlignment="1">
      <alignment horizontal="center" vertical="center"/>
    </xf>
    <xf numFmtId="0" fontId="51" fillId="0" borderId="0" xfId="0" applyFont="1" applyAlignment="1">
      <alignment horizontal="center" vertical="center"/>
    </xf>
    <xf numFmtId="164" fontId="54" fillId="0" borderId="50" xfId="3" applyFont="1" applyBorder="1" applyAlignment="1">
      <alignment horizontal="center" vertical="center" wrapText="1"/>
    </xf>
    <xf numFmtId="0" fontId="54" fillId="0" borderId="47" xfId="0" applyFont="1" applyFill="1" applyBorder="1" applyAlignment="1">
      <alignment horizontal="center" wrapText="1"/>
    </xf>
    <xf numFmtId="0" fontId="54" fillId="0" borderId="47" xfId="0" applyFont="1" applyBorder="1" applyAlignment="1">
      <alignment horizontal="center" vertical="center" wrapText="1"/>
    </xf>
    <xf numFmtId="164" fontId="43" fillId="0" borderId="45" xfId="3" applyFont="1" applyBorder="1"/>
    <xf numFmtId="164" fontId="45" fillId="0" borderId="63" xfId="3" applyFont="1" applyBorder="1"/>
    <xf numFmtId="164" fontId="45" fillId="0" borderId="53" xfId="3" applyFont="1" applyBorder="1"/>
    <xf numFmtId="164" fontId="45" fillId="0" borderId="56" xfId="3" applyFont="1" applyBorder="1"/>
    <xf numFmtId="164" fontId="45" fillId="0" borderId="19" xfId="3" applyFont="1" applyFill="1" applyBorder="1" applyAlignment="1">
      <alignment horizontal="center" vertical="center"/>
    </xf>
    <xf numFmtId="4" fontId="45" fillId="0" borderId="50" xfId="0" applyNumberFormat="1" applyFont="1" applyFill="1" applyBorder="1" applyAlignment="1">
      <alignment vertical="center"/>
    </xf>
    <xf numFmtId="4" fontId="45" fillId="0" borderId="19" xfId="0" applyNumberFormat="1" applyFont="1" applyFill="1" applyBorder="1" applyAlignment="1">
      <alignment vertical="center"/>
    </xf>
    <xf numFmtId="4" fontId="45" fillId="0" borderId="55" xfId="0" applyNumberFormat="1" applyFont="1" applyFill="1" applyBorder="1" applyAlignment="1">
      <alignment vertical="center"/>
    </xf>
    <xf numFmtId="0" fontId="51" fillId="0" borderId="66" xfId="0" applyFont="1" applyBorder="1" applyAlignment="1">
      <alignment horizontal="center" vertical="center"/>
    </xf>
    <xf numFmtId="0" fontId="51" fillId="0" borderId="62" xfId="0" applyFont="1" applyBorder="1" applyAlignment="1">
      <alignment horizontal="center" vertical="center"/>
    </xf>
    <xf numFmtId="0" fontId="51" fillId="0" borderId="110" xfId="0" applyFont="1" applyBorder="1" applyAlignment="1">
      <alignment horizontal="center" vertical="center"/>
    </xf>
    <xf numFmtId="0" fontId="52" fillId="0" borderId="0" xfId="0" applyFont="1" applyFill="1" applyBorder="1"/>
    <xf numFmtId="0" fontId="55" fillId="0" borderId="0" xfId="0" applyFont="1" applyFill="1" applyAlignment="1">
      <alignment horizontal="center"/>
    </xf>
    <xf numFmtId="0" fontId="52" fillId="0" borderId="0" xfId="0" applyFont="1" applyFill="1" applyAlignment="1">
      <alignment horizontal="center"/>
    </xf>
    <xf numFmtId="0" fontId="43" fillId="0" borderId="0" xfId="0" applyFont="1" applyAlignment="1">
      <alignment horizontal="right"/>
    </xf>
    <xf numFmtId="0" fontId="43" fillId="0" borderId="7"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Fill="1" applyAlignment="1">
      <alignment vertical="center"/>
    </xf>
    <xf numFmtId="0" fontId="7" fillId="15" borderId="21" xfId="0" applyFont="1" applyFill="1" applyBorder="1" applyAlignment="1">
      <alignment vertical="center" wrapText="1"/>
    </xf>
    <xf numFmtId="0" fontId="6" fillId="15" borderId="21" xfId="0" applyFont="1" applyFill="1" applyBorder="1" applyAlignment="1">
      <alignment vertical="center" wrapText="1"/>
    </xf>
    <xf numFmtId="0" fontId="43" fillId="16" borderId="85" xfId="0" applyFont="1" applyFill="1" applyBorder="1" applyAlignment="1">
      <alignment horizontal="center" vertical="center"/>
    </xf>
    <xf numFmtId="0" fontId="43" fillId="16" borderId="47" xfId="0" applyFont="1" applyFill="1" applyBorder="1" applyAlignment="1">
      <alignment horizontal="center" vertical="center"/>
    </xf>
    <xf numFmtId="0" fontId="53" fillId="16" borderId="116" xfId="0" applyFont="1" applyFill="1" applyBorder="1" applyAlignment="1">
      <alignment horizontal="center" vertical="center" wrapText="1"/>
    </xf>
    <xf numFmtId="0" fontId="53" fillId="16" borderId="47" xfId="0" applyFont="1" applyFill="1" applyBorder="1" applyAlignment="1">
      <alignment horizontal="center" vertical="center" wrapText="1"/>
    </xf>
    <xf numFmtId="0" fontId="53" fillId="16" borderId="48" xfId="0" applyFont="1" applyFill="1" applyBorder="1" applyAlignment="1">
      <alignment horizontal="center" vertical="center" wrapText="1"/>
    </xf>
    <xf numFmtId="0" fontId="43" fillId="16" borderId="47" xfId="0" applyFont="1" applyFill="1" applyBorder="1" applyAlignment="1">
      <alignment horizontal="center"/>
    </xf>
    <xf numFmtId="0" fontId="53" fillId="16" borderId="22" xfId="0" applyFont="1" applyFill="1" applyBorder="1" applyAlignment="1">
      <alignment horizontal="center" vertical="center" wrapText="1"/>
    </xf>
    <xf numFmtId="4" fontId="43" fillId="16" borderId="47" xfId="0" applyNumberFormat="1" applyFont="1" applyFill="1" applyBorder="1" applyAlignment="1">
      <alignment vertical="center"/>
    </xf>
    <xf numFmtId="0" fontId="53" fillId="16" borderId="22" xfId="0" applyFont="1" applyFill="1" applyBorder="1" applyAlignment="1">
      <alignment horizontal="center" vertical="center"/>
    </xf>
    <xf numFmtId="164" fontId="45" fillId="16" borderId="47" xfId="0" applyNumberFormat="1" applyFont="1" applyFill="1" applyBorder="1" applyAlignment="1">
      <alignment vertical="center"/>
    </xf>
    <xf numFmtId="0" fontId="45" fillId="16" borderId="47" xfId="0" applyFont="1" applyFill="1" applyBorder="1" applyAlignment="1">
      <alignment vertical="center"/>
    </xf>
    <xf numFmtId="4" fontId="46" fillId="16" borderId="47" xfId="0" applyNumberFormat="1" applyFont="1" applyFill="1" applyBorder="1" applyAlignment="1">
      <alignment vertical="center"/>
    </xf>
    <xf numFmtId="4" fontId="53" fillId="16" borderId="22" xfId="0" applyNumberFormat="1" applyFont="1" applyFill="1" applyBorder="1" applyAlignment="1">
      <alignment horizontal="center" vertical="center" wrapText="1"/>
    </xf>
    <xf numFmtId="0" fontId="16" fillId="15" borderId="22" xfId="0" applyFont="1" applyFill="1" applyBorder="1" applyAlignment="1">
      <alignment vertical="center"/>
    </xf>
    <xf numFmtId="0" fontId="16" fillId="16" borderId="22" xfId="0" applyFont="1" applyFill="1" applyBorder="1" applyAlignment="1">
      <alignment vertical="center" wrapText="1"/>
    </xf>
    <xf numFmtId="0" fontId="43" fillId="16" borderId="23" xfId="0" applyFont="1" applyFill="1" applyBorder="1" applyAlignment="1">
      <alignment horizontal="center" vertical="center"/>
    </xf>
    <xf numFmtId="0" fontId="43" fillId="16" borderId="30" xfId="0" applyFont="1" applyFill="1" applyBorder="1" applyAlignment="1">
      <alignment horizontal="center" vertical="center"/>
    </xf>
    <xf numFmtId="4" fontId="43" fillId="16" borderId="85" xfId="0" applyNumberFormat="1" applyFont="1" applyFill="1" applyBorder="1" applyAlignment="1">
      <alignment vertical="center"/>
    </xf>
    <xf numFmtId="0" fontId="43" fillId="16" borderId="22" xfId="0" applyFont="1" applyFill="1" applyBorder="1" applyAlignment="1">
      <alignment horizontal="center" vertical="center"/>
    </xf>
    <xf numFmtId="4" fontId="45" fillId="19" borderId="28" xfId="0" applyNumberFormat="1" applyFont="1" applyFill="1" applyBorder="1"/>
    <xf numFmtId="4" fontId="45" fillId="19" borderId="19" xfId="0" applyNumberFormat="1" applyFont="1" applyFill="1" applyBorder="1"/>
    <xf numFmtId="4" fontId="45" fillId="19" borderId="55" xfId="0" applyNumberFormat="1" applyFont="1" applyFill="1" applyBorder="1"/>
    <xf numFmtId="164" fontId="45" fillId="19" borderId="19" xfId="3" applyFont="1" applyFill="1" applyBorder="1" applyAlignment="1">
      <alignment horizontal="center" vertical="center"/>
    </xf>
    <xf numFmtId="164" fontId="45" fillId="19" borderId="55" xfId="3" applyFont="1" applyFill="1" applyBorder="1" applyAlignment="1">
      <alignment horizontal="center" vertical="center"/>
    </xf>
    <xf numFmtId="164" fontId="45" fillId="19" borderId="28" xfId="3" applyFont="1" applyFill="1" applyBorder="1" applyAlignment="1">
      <alignment horizontal="center" vertical="center"/>
    </xf>
    <xf numFmtId="164" fontId="45" fillId="19" borderId="19" xfId="3" applyFont="1" applyFill="1" applyBorder="1" applyAlignment="1">
      <alignment vertical="center" wrapText="1"/>
    </xf>
    <xf numFmtId="164" fontId="45" fillId="19" borderId="55" xfId="3" applyFont="1" applyFill="1" applyBorder="1" applyAlignment="1">
      <alignment vertical="center" wrapText="1"/>
    </xf>
    <xf numFmtId="0" fontId="8" fillId="21" borderId="24" xfId="0" applyFont="1" applyFill="1" applyBorder="1" applyAlignment="1">
      <alignment horizontal="center" vertical="center" wrapText="1"/>
    </xf>
    <xf numFmtId="3" fontId="8" fillId="21" borderId="105" xfId="0" applyNumberFormat="1" applyFont="1" applyFill="1" applyBorder="1" applyAlignment="1">
      <alignment horizontal="center" vertical="center" wrapText="1"/>
    </xf>
    <xf numFmtId="3" fontId="8" fillId="21" borderId="39" xfId="0" applyNumberFormat="1" applyFont="1" applyFill="1" applyBorder="1" applyAlignment="1">
      <alignment horizontal="center" vertical="center" wrapText="1"/>
    </xf>
    <xf numFmtId="9" fontId="43" fillId="19" borderId="95" xfId="0" applyNumberFormat="1" applyFont="1" applyFill="1" applyBorder="1" applyAlignment="1">
      <alignment horizontal="center" wrapText="1"/>
    </xf>
    <xf numFmtId="164" fontId="45" fillId="19" borderId="28" xfId="3" applyFont="1" applyFill="1" applyBorder="1"/>
    <xf numFmtId="9" fontId="43" fillId="19" borderId="26" xfId="0" applyNumberFormat="1" applyFont="1" applyFill="1" applyBorder="1" applyAlignment="1">
      <alignment horizontal="center" wrapText="1"/>
    </xf>
    <xf numFmtId="164" fontId="45" fillId="19" borderId="19" xfId="3" applyFont="1" applyFill="1" applyBorder="1"/>
    <xf numFmtId="9" fontId="43" fillId="19" borderId="19" xfId="0" applyNumberFormat="1" applyFont="1" applyFill="1" applyBorder="1" applyAlignment="1">
      <alignment horizontal="center" wrapText="1"/>
    </xf>
    <xf numFmtId="164" fontId="45" fillId="19" borderId="0" xfId="3" applyFont="1" applyFill="1" applyBorder="1"/>
    <xf numFmtId="9" fontId="43" fillId="19" borderId="107" xfId="0" applyNumberFormat="1" applyFont="1" applyFill="1" applyBorder="1" applyAlignment="1">
      <alignment horizontal="center" wrapText="1"/>
    </xf>
    <xf numFmtId="164" fontId="45" fillId="19" borderId="55" xfId="3" applyFont="1" applyFill="1" applyBorder="1"/>
    <xf numFmtId="0" fontId="43" fillId="0" borderId="0" xfId="0" applyFont="1" applyAlignment="1">
      <alignment vertical="top"/>
    </xf>
    <xf numFmtId="0" fontId="46" fillId="0" borderId="0" xfId="0" applyFont="1" applyAlignment="1">
      <alignment vertical="top"/>
    </xf>
    <xf numFmtId="3" fontId="45" fillId="19" borderId="27" xfId="0" applyNumberFormat="1" applyFont="1" applyFill="1" applyBorder="1"/>
    <xf numFmtId="3" fontId="45" fillId="0" borderId="28" xfId="0" applyNumberFormat="1" applyFont="1" applyFill="1" applyBorder="1"/>
    <xf numFmtId="0" fontId="45" fillId="19" borderId="50" xfId="0" applyFont="1" applyFill="1" applyBorder="1" applyAlignment="1">
      <alignment vertical="center"/>
    </xf>
    <xf numFmtId="0" fontId="45" fillId="19" borderId="55" xfId="0" applyFont="1" applyFill="1" applyBorder="1" applyAlignment="1">
      <alignment vertical="center"/>
    </xf>
    <xf numFmtId="4" fontId="45" fillId="19" borderId="19" xfId="0" applyNumberFormat="1" applyFont="1" applyFill="1" applyBorder="1" applyAlignment="1">
      <alignment vertical="center"/>
    </xf>
    <xf numFmtId="4" fontId="45" fillId="19" borderId="26" xfId="0" applyNumberFormat="1" applyFont="1" applyFill="1" applyBorder="1" applyAlignment="1">
      <alignment horizontal="center" vertical="center"/>
    </xf>
    <xf numFmtId="4" fontId="45" fillId="19" borderId="29" xfId="0" applyNumberFormat="1" applyFont="1" applyFill="1" applyBorder="1" applyAlignment="1">
      <alignment horizontal="center" vertical="center"/>
    </xf>
    <xf numFmtId="3" fontId="45" fillId="19" borderId="68" xfId="0" applyNumberFormat="1" applyFont="1" applyFill="1" applyBorder="1"/>
    <xf numFmtId="4" fontId="45" fillId="19" borderId="55" xfId="0" applyNumberFormat="1" applyFont="1" applyFill="1" applyBorder="1" applyAlignment="1">
      <alignment vertical="center"/>
    </xf>
    <xf numFmtId="4" fontId="43" fillId="0" borderId="47" xfId="0" applyNumberFormat="1" applyFont="1" applyFill="1" applyBorder="1" applyAlignment="1">
      <alignment vertical="center"/>
    </xf>
    <xf numFmtId="0" fontId="51" fillId="0" borderId="49" xfId="0" applyFont="1" applyFill="1" applyBorder="1" applyAlignment="1">
      <alignment horizontal="center" vertical="center"/>
    </xf>
    <xf numFmtId="0" fontId="51" fillId="0" borderId="54" xfId="0" applyFont="1" applyFill="1" applyBorder="1" applyAlignment="1">
      <alignment horizontal="center" vertical="center"/>
    </xf>
    <xf numFmtId="4" fontId="45" fillId="19" borderId="50" xfId="0" applyNumberFormat="1" applyFont="1" applyFill="1" applyBorder="1" applyAlignment="1">
      <alignment vertical="center"/>
    </xf>
    <xf numFmtId="0" fontId="51" fillId="0" borderId="67" xfId="0" applyFont="1" applyFill="1" applyBorder="1" applyAlignment="1">
      <alignment horizontal="center" vertical="center"/>
    </xf>
    <xf numFmtId="0" fontId="51" fillId="0" borderId="87" xfId="0" applyFont="1" applyFill="1" applyBorder="1" applyAlignment="1">
      <alignment horizontal="center" vertical="center"/>
    </xf>
    <xf numFmtId="0" fontId="51" fillId="0" borderId="88" xfId="0" applyFont="1" applyFill="1" applyBorder="1" applyAlignment="1">
      <alignment horizontal="center" vertical="center"/>
    </xf>
    <xf numFmtId="4" fontId="43" fillId="19" borderId="19" xfId="0" applyNumberFormat="1" applyFont="1" applyFill="1" applyBorder="1" applyAlignment="1">
      <alignment vertical="center"/>
    </xf>
    <xf numFmtId="4" fontId="43" fillId="22" borderId="19" xfId="0" applyNumberFormat="1" applyFont="1" applyFill="1" applyBorder="1" applyAlignment="1">
      <alignment vertical="center"/>
    </xf>
    <xf numFmtId="4" fontId="43" fillId="23" borderId="19" xfId="0" applyNumberFormat="1" applyFont="1" applyFill="1" applyBorder="1" applyAlignment="1">
      <alignment vertical="center"/>
    </xf>
    <xf numFmtId="4" fontId="43" fillId="22" borderId="28" xfId="0" applyNumberFormat="1" applyFont="1" applyFill="1" applyBorder="1" applyAlignment="1">
      <alignment vertical="center"/>
    </xf>
    <xf numFmtId="4" fontId="43" fillId="22" borderId="27" xfId="0" applyNumberFormat="1" applyFont="1" applyFill="1" applyBorder="1" applyAlignment="1">
      <alignment vertical="center"/>
    </xf>
    <xf numFmtId="4" fontId="43" fillId="23" borderId="28" xfId="0" applyNumberFormat="1" applyFont="1" applyFill="1" applyBorder="1" applyAlignment="1">
      <alignment vertical="center"/>
    </xf>
    <xf numFmtId="4" fontId="43" fillId="23" borderId="27" xfId="0" applyNumberFormat="1" applyFont="1" applyFill="1" applyBorder="1" applyAlignment="1">
      <alignment vertical="center"/>
    </xf>
    <xf numFmtId="4" fontId="43" fillId="23" borderId="50" xfId="0" applyNumberFormat="1" applyFont="1" applyFill="1" applyBorder="1" applyAlignment="1">
      <alignment vertical="center"/>
    </xf>
    <xf numFmtId="4" fontId="43" fillId="11" borderId="19" xfId="0" applyNumberFormat="1" applyFont="1" applyFill="1" applyBorder="1" applyAlignment="1">
      <alignment vertical="center"/>
    </xf>
    <xf numFmtId="0" fontId="43" fillId="0" borderId="0" xfId="0" applyFont="1" applyBorder="1"/>
    <xf numFmtId="0" fontId="58" fillId="0" borderId="0" xfId="0" applyFont="1" applyBorder="1" applyAlignment="1">
      <alignment horizontal="left" vertical="center" indent="15"/>
    </xf>
    <xf numFmtId="0" fontId="45" fillId="0" borderId="4" xfId="0" applyFont="1" applyBorder="1"/>
    <xf numFmtId="0" fontId="45" fillId="0" borderId="6" xfId="0" applyFont="1" applyBorder="1"/>
    <xf numFmtId="0" fontId="45" fillId="0" borderId="7" xfId="0" applyFont="1" applyBorder="1"/>
    <xf numFmtId="0" fontId="57" fillId="0" borderId="7" xfId="0" applyFont="1" applyBorder="1" applyAlignment="1">
      <alignment horizontal="justify" vertical="center"/>
    </xf>
    <xf numFmtId="0" fontId="34" fillId="0" borderId="0" xfId="0" applyFont="1" applyBorder="1" applyAlignment="1">
      <alignment horizontal="center" vertical="center"/>
    </xf>
    <xf numFmtId="0" fontId="59" fillId="0" borderId="0" xfId="0" applyFont="1" applyBorder="1" applyAlignment="1">
      <alignment horizontal="left" vertical="center" indent="15"/>
    </xf>
    <xf numFmtId="4" fontId="43" fillId="23" borderId="27" xfId="0" applyNumberFormat="1" applyFont="1" applyFill="1" applyBorder="1" applyAlignment="1">
      <alignment horizontal="center" vertical="center"/>
    </xf>
    <xf numFmtId="4" fontId="43" fillId="23" borderId="61" xfId="0" applyNumberFormat="1" applyFont="1" applyFill="1" applyBorder="1" applyAlignment="1">
      <alignment horizontal="center" vertical="center"/>
    </xf>
    <xf numFmtId="4" fontId="43" fillId="16" borderId="47" xfId="0" applyNumberFormat="1" applyFont="1" applyFill="1" applyBorder="1" applyAlignment="1">
      <alignment horizontal="center" vertical="center"/>
    </xf>
    <xf numFmtId="4" fontId="43" fillId="16" borderId="48" xfId="0" applyNumberFormat="1" applyFont="1" applyFill="1" applyBorder="1" applyAlignment="1">
      <alignment horizontal="center" vertical="center"/>
    </xf>
    <xf numFmtId="4" fontId="43" fillId="23" borderId="28" xfId="0" applyNumberFormat="1" applyFont="1" applyFill="1" applyBorder="1" applyAlignment="1">
      <alignment horizontal="center" vertical="center"/>
    </xf>
    <xf numFmtId="4" fontId="43" fillId="23" borderId="63" xfId="0" applyNumberFormat="1" applyFont="1" applyFill="1" applyBorder="1" applyAlignment="1">
      <alignment horizontal="center" vertical="center"/>
    </xf>
    <xf numFmtId="4" fontId="45" fillId="19" borderId="19" xfId="0" applyNumberFormat="1" applyFont="1" applyFill="1" applyBorder="1" applyAlignment="1">
      <alignment horizontal="center" vertical="center"/>
    </xf>
    <xf numFmtId="4" fontId="45" fillId="19" borderId="53" xfId="0" applyNumberFormat="1" applyFont="1" applyFill="1" applyBorder="1" applyAlignment="1">
      <alignment horizontal="center" vertical="center"/>
    </xf>
    <xf numFmtId="4" fontId="43" fillId="11" borderId="19" xfId="0" applyNumberFormat="1" applyFont="1" applyFill="1" applyBorder="1" applyAlignment="1">
      <alignment horizontal="center" vertical="center"/>
    </xf>
    <xf numFmtId="4" fontId="43" fillId="11" borderId="53" xfId="0" applyNumberFormat="1" applyFont="1" applyFill="1" applyBorder="1" applyAlignment="1">
      <alignment horizontal="center" vertical="center"/>
    </xf>
    <xf numFmtId="4" fontId="43" fillId="19" borderId="19" xfId="0" applyNumberFormat="1" applyFont="1" applyFill="1" applyBorder="1" applyAlignment="1">
      <alignment horizontal="center" vertical="center"/>
    </xf>
    <xf numFmtId="4" fontId="43" fillId="19" borderId="53" xfId="0" applyNumberFormat="1" applyFont="1" applyFill="1" applyBorder="1" applyAlignment="1">
      <alignment horizontal="center" vertical="center"/>
    </xf>
    <xf numFmtId="0" fontId="16" fillId="15" borderId="22" xfId="0" applyFont="1" applyFill="1" applyBorder="1" applyAlignment="1">
      <alignment horizontal="center" vertical="center" wrapText="1"/>
    </xf>
    <xf numFmtId="0" fontId="16" fillId="15" borderId="23" xfId="0" applyFont="1" applyFill="1" applyBorder="1" applyAlignment="1">
      <alignment horizontal="center" vertical="center" wrapText="1"/>
    </xf>
    <xf numFmtId="0" fontId="16" fillId="15" borderId="21" xfId="0" applyFont="1" applyFill="1" applyBorder="1" applyAlignment="1">
      <alignment horizontal="center" vertical="center" wrapText="1"/>
    </xf>
    <xf numFmtId="0" fontId="52" fillId="0" borderId="1" xfId="0" applyFont="1" applyBorder="1" applyAlignment="1">
      <alignment horizontal="justify" vertical="top"/>
    </xf>
    <xf numFmtId="0" fontId="52" fillId="0" borderId="2" xfId="0" applyFont="1" applyBorder="1" applyAlignment="1">
      <alignment horizontal="justify" vertical="top"/>
    </xf>
    <xf numFmtId="0" fontId="52" fillId="0" borderId="3" xfId="0" applyFont="1" applyBorder="1" applyAlignment="1">
      <alignment horizontal="justify" vertical="top"/>
    </xf>
    <xf numFmtId="0" fontId="52" fillId="0" borderId="4" xfId="0" applyFont="1" applyBorder="1" applyAlignment="1">
      <alignment horizontal="justify" vertical="top"/>
    </xf>
    <xf numFmtId="0" fontId="52" fillId="0" borderId="0" xfId="0" applyFont="1" applyBorder="1" applyAlignment="1">
      <alignment horizontal="justify" vertical="top"/>
    </xf>
    <xf numFmtId="0" fontId="52" fillId="0" borderId="5" xfId="0" applyFont="1" applyBorder="1" applyAlignment="1">
      <alignment horizontal="justify" vertical="top"/>
    </xf>
    <xf numFmtId="0" fontId="52" fillId="0" borderId="6" xfId="0" applyFont="1" applyBorder="1" applyAlignment="1">
      <alignment horizontal="justify" vertical="top"/>
    </xf>
    <xf numFmtId="0" fontId="52" fillId="0" borderId="7" xfId="0" applyFont="1" applyBorder="1" applyAlignment="1">
      <alignment horizontal="justify" vertical="top"/>
    </xf>
    <xf numFmtId="0" fontId="52" fillId="0" borderId="8" xfId="0" applyFont="1" applyBorder="1" applyAlignment="1">
      <alignment horizontal="justify" vertical="top"/>
    </xf>
    <xf numFmtId="4" fontId="43" fillId="23" borderId="19" xfId="0" applyNumberFormat="1" applyFont="1" applyFill="1" applyBorder="1" applyAlignment="1">
      <alignment horizontal="center" vertical="center"/>
    </xf>
    <xf numFmtId="4" fontId="43" fillId="23" borderId="53" xfId="0" applyNumberFormat="1" applyFont="1" applyFill="1" applyBorder="1" applyAlignment="1">
      <alignment horizontal="center" vertical="center"/>
    </xf>
    <xf numFmtId="4" fontId="43" fillId="23" borderId="50" xfId="0" applyNumberFormat="1" applyFont="1" applyFill="1" applyBorder="1" applyAlignment="1">
      <alignment horizontal="center" vertical="center"/>
    </xf>
    <xf numFmtId="4" fontId="43" fillId="23" borderId="51" xfId="0" applyNumberFormat="1" applyFont="1" applyFill="1" applyBorder="1" applyAlignment="1">
      <alignment horizontal="center" vertical="center"/>
    </xf>
    <xf numFmtId="0" fontId="52" fillId="19" borderId="1" xfId="0" applyFont="1" applyFill="1" applyBorder="1" applyAlignment="1">
      <alignment horizontal="justify" vertical="top"/>
    </xf>
    <xf numFmtId="0" fontId="52" fillId="19" borderId="2" xfId="0" applyFont="1" applyFill="1" applyBorder="1" applyAlignment="1">
      <alignment horizontal="justify" vertical="top"/>
    </xf>
    <xf numFmtId="0" fontId="52" fillId="19" borderId="3" xfId="0" applyFont="1" applyFill="1" applyBorder="1" applyAlignment="1">
      <alignment horizontal="justify" vertical="top"/>
    </xf>
    <xf numFmtId="0" fontId="52" fillId="19" borderId="4" xfId="0" applyFont="1" applyFill="1" applyBorder="1" applyAlignment="1">
      <alignment horizontal="justify" vertical="top"/>
    </xf>
    <xf numFmtId="0" fontId="52" fillId="19" borderId="0" xfId="0" applyFont="1" applyFill="1" applyBorder="1" applyAlignment="1">
      <alignment horizontal="justify" vertical="top"/>
    </xf>
    <xf numFmtId="0" fontId="52" fillId="19" borderId="5" xfId="0" applyFont="1" applyFill="1" applyBorder="1" applyAlignment="1">
      <alignment horizontal="justify" vertical="top"/>
    </xf>
    <xf numFmtId="0" fontId="52" fillId="19" borderId="6" xfId="0" applyFont="1" applyFill="1" applyBorder="1" applyAlignment="1">
      <alignment horizontal="justify" vertical="top"/>
    </xf>
    <xf numFmtId="0" fontId="52" fillId="19" borderId="7" xfId="0" applyFont="1" applyFill="1" applyBorder="1" applyAlignment="1">
      <alignment horizontal="justify" vertical="top"/>
    </xf>
    <xf numFmtId="0" fontId="52" fillId="19" borderId="8" xfId="0" applyFont="1" applyFill="1" applyBorder="1" applyAlignment="1">
      <alignment horizontal="justify" vertical="top"/>
    </xf>
    <xf numFmtId="0" fontId="16" fillId="15" borderId="22" xfId="0" applyFont="1" applyFill="1" applyBorder="1" applyAlignment="1">
      <alignment horizontal="left" vertical="center"/>
    </xf>
    <xf numFmtId="0" fontId="16" fillId="15" borderId="23" xfId="0" applyFont="1" applyFill="1" applyBorder="1" applyAlignment="1">
      <alignment horizontal="left" vertical="center"/>
    </xf>
    <xf numFmtId="0" fontId="16" fillId="15" borderId="21" xfId="0" applyFont="1" applyFill="1" applyBorder="1" applyAlignment="1">
      <alignment horizontal="left" vertical="center"/>
    </xf>
    <xf numFmtId="0" fontId="53" fillId="16" borderId="46" xfId="0" applyFont="1" applyFill="1" applyBorder="1" applyAlignment="1">
      <alignment horizontal="center" vertical="center"/>
    </xf>
    <xf numFmtId="0" fontId="53" fillId="16" borderId="47" xfId="0" applyFont="1" applyFill="1" applyBorder="1" applyAlignment="1">
      <alignment horizontal="center" vertical="center"/>
    </xf>
    <xf numFmtId="0" fontId="45" fillId="19" borderId="87" xfId="0" applyFont="1" applyFill="1" applyBorder="1" applyAlignment="1">
      <alignment horizontal="center"/>
    </xf>
    <xf numFmtId="0" fontId="45" fillId="19" borderId="28" xfId="0" applyFont="1" applyFill="1" applyBorder="1" applyAlignment="1">
      <alignment horizontal="center"/>
    </xf>
    <xf numFmtId="0" fontId="45" fillId="19" borderId="52" xfId="0" applyFont="1" applyFill="1" applyBorder="1" applyAlignment="1">
      <alignment horizontal="center"/>
    </xf>
    <xf numFmtId="0" fontId="45" fillId="19" borderId="19" xfId="0" applyFont="1" applyFill="1" applyBorder="1" applyAlignment="1">
      <alignment horizontal="center"/>
    </xf>
    <xf numFmtId="0" fontId="45" fillId="19" borderId="22" xfId="0" applyFont="1" applyFill="1" applyBorder="1" applyAlignment="1"/>
    <xf numFmtId="0" fontId="45" fillId="19" borderId="21" xfId="0" applyFont="1" applyFill="1" applyBorder="1" applyAlignment="1"/>
    <xf numFmtId="0" fontId="45" fillId="19" borderId="54" xfId="0" applyFont="1" applyFill="1" applyBorder="1" applyAlignment="1">
      <alignment horizontal="center"/>
    </xf>
    <xf numFmtId="0" fontId="45" fillId="19" borderId="55" xfId="0" applyFont="1" applyFill="1" applyBorder="1" applyAlignment="1">
      <alignment horizontal="center"/>
    </xf>
    <xf numFmtId="0" fontId="45" fillId="0" borderId="52" xfId="0" applyFont="1" applyBorder="1" applyAlignment="1">
      <alignment horizontal="left" vertical="center" wrapText="1"/>
    </xf>
    <xf numFmtId="0" fontId="45" fillId="0" borderId="19" xfId="0" applyFont="1" applyBorder="1" applyAlignment="1">
      <alignment horizontal="left" vertical="center" wrapText="1"/>
    </xf>
    <xf numFmtId="4" fontId="43" fillId="22" borderId="19" xfId="0" applyNumberFormat="1" applyFont="1" applyFill="1" applyBorder="1" applyAlignment="1">
      <alignment horizontal="center" vertical="center"/>
    </xf>
    <xf numFmtId="0" fontId="53" fillId="16" borderId="23" xfId="0" applyFont="1" applyFill="1" applyBorder="1" applyAlignment="1">
      <alignment horizontal="left" vertical="center" wrapText="1"/>
    </xf>
    <xf numFmtId="0" fontId="53" fillId="16" borderId="85" xfId="0" applyFont="1" applyFill="1" applyBorder="1" applyAlignment="1">
      <alignment horizontal="left" vertical="center" wrapText="1"/>
    </xf>
    <xf numFmtId="0" fontId="51" fillId="0" borderId="1" xfId="0" applyFont="1" applyFill="1" applyBorder="1" applyAlignment="1">
      <alignment horizontal="left" vertical="center" wrapText="1"/>
    </xf>
    <xf numFmtId="0" fontId="51" fillId="0" borderId="86" xfId="0" applyFont="1" applyFill="1" applyBorder="1" applyAlignment="1">
      <alignment horizontal="left" vertical="center" wrapText="1"/>
    </xf>
    <xf numFmtId="0" fontId="5" fillId="0" borderId="0" xfId="0" applyFont="1" applyBorder="1" applyAlignment="1">
      <alignment horizontal="justify" vertical="center" wrapText="1"/>
    </xf>
    <xf numFmtId="0" fontId="5" fillId="0" borderId="0" xfId="0" applyFont="1" applyBorder="1" applyAlignment="1">
      <alignment horizontal="left" vertical="top" wrapText="1"/>
    </xf>
    <xf numFmtId="4" fontId="46" fillId="16" borderId="116" xfId="0" applyNumberFormat="1" applyFont="1" applyFill="1" applyBorder="1" applyAlignment="1">
      <alignment horizontal="center" vertical="center"/>
    </xf>
    <xf numFmtId="4" fontId="46" fillId="16" borderId="21" xfId="0" applyNumberFormat="1" applyFont="1" applyFill="1" applyBorder="1" applyAlignment="1">
      <alignment horizontal="center" vertical="center"/>
    </xf>
    <xf numFmtId="0" fontId="48" fillId="16" borderId="22" xfId="0" applyFont="1" applyFill="1" applyBorder="1" applyAlignment="1">
      <alignment horizontal="left" vertical="center"/>
    </xf>
    <xf numFmtId="0" fontId="48" fillId="16" borderId="23" xfId="0" applyFont="1" applyFill="1" applyBorder="1" applyAlignment="1">
      <alignment horizontal="left" vertical="center"/>
    </xf>
    <xf numFmtId="0" fontId="48" fillId="16" borderId="85" xfId="0" applyFont="1" applyFill="1" applyBorder="1" applyAlignment="1">
      <alignment horizontal="left" vertical="center"/>
    </xf>
    <xf numFmtId="0" fontId="55" fillId="0" borderId="0" xfId="0" applyFont="1" applyFill="1" applyAlignment="1">
      <alignment horizontal="left" wrapText="1"/>
    </xf>
    <xf numFmtId="4" fontId="45" fillId="0" borderId="19" xfId="0" applyNumberFormat="1" applyFont="1" applyBorder="1" applyAlignment="1">
      <alignment horizontal="center"/>
    </xf>
    <xf numFmtId="4" fontId="45" fillId="0" borderId="53" xfId="0" applyNumberFormat="1" applyFont="1" applyBorder="1" applyAlignment="1">
      <alignment horizontal="center"/>
    </xf>
    <xf numFmtId="0" fontId="45" fillId="18" borderId="1" xfId="0" applyFont="1" applyFill="1" applyBorder="1" applyAlignment="1">
      <alignment horizontal="justify" vertical="center"/>
    </xf>
    <xf numFmtId="0" fontId="45" fillId="18" borderId="2" xfId="0" applyFont="1" applyFill="1" applyBorder="1" applyAlignment="1">
      <alignment horizontal="justify" vertical="center"/>
    </xf>
    <xf numFmtId="0" fontId="45" fillId="18" borderId="3" xfId="0" applyFont="1" applyFill="1" applyBorder="1" applyAlignment="1">
      <alignment horizontal="justify" vertical="center"/>
    </xf>
    <xf numFmtId="0" fontId="45" fillId="18" borderId="6" xfId="0" applyFont="1" applyFill="1" applyBorder="1" applyAlignment="1">
      <alignment horizontal="justify" vertical="center"/>
    </xf>
    <xf numFmtId="0" fontId="45" fillId="18" borderId="7" xfId="0" applyFont="1" applyFill="1" applyBorder="1" applyAlignment="1">
      <alignment horizontal="justify" vertical="center"/>
    </xf>
    <xf numFmtId="0" fontId="45" fillId="18" borderId="8" xfId="0" applyFont="1" applyFill="1" applyBorder="1" applyAlignment="1">
      <alignment horizontal="justify" vertical="center"/>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0" fontId="16" fillId="16" borderId="22" xfId="0" applyFont="1" applyFill="1" applyBorder="1" applyAlignment="1">
      <alignment horizontal="left" vertical="center" wrapText="1"/>
    </xf>
    <xf numFmtId="0" fontId="16" fillId="16" borderId="23" xfId="0" applyFont="1" applyFill="1" applyBorder="1" applyAlignment="1">
      <alignment horizontal="left" vertical="center" wrapText="1"/>
    </xf>
    <xf numFmtId="0" fontId="16" fillId="16" borderId="21" xfId="0" applyFont="1" applyFill="1" applyBorder="1" applyAlignment="1">
      <alignment horizontal="left" vertical="center" wrapText="1"/>
    </xf>
    <xf numFmtId="4" fontId="52" fillId="20" borderId="1" xfId="0" applyNumberFormat="1" applyFont="1" applyFill="1" applyBorder="1" applyAlignment="1" applyProtection="1">
      <alignment horizontal="justify" vertical="top" wrapText="1"/>
      <protection locked="0"/>
    </xf>
    <xf numFmtId="4" fontId="52" fillId="20" borderId="2" xfId="0" applyNumberFormat="1" applyFont="1" applyFill="1" applyBorder="1" applyAlignment="1" applyProtection="1">
      <alignment horizontal="justify" vertical="top" wrapText="1"/>
      <protection locked="0"/>
    </xf>
    <xf numFmtId="4" fontId="52" fillId="20" borderId="3" xfId="0" applyNumberFormat="1" applyFont="1" applyFill="1" applyBorder="1" applyAlignment="1" applyProtection="1">
      <alignment horizontal="justify" vertical="top" wrapText="1"/>
      <protection locked="0"/>
    </xf>
    <xf numFmtId="4" fontId="52" fillId="20" borderId="4" xfId="0" applyNumberFormat="1" applyFont="1" applyFill="1" applyBorder="1" applyAlignment="1" applyProtection="1">
      <alignment horizontal="justify" vertical="top" wrapText="1"/>
      <protection locked="0"/>
    </xf>
    <xf numFmtId="4" fontId="52" fillId="20" borderId="0" xfId="0" applyNumberFormat="1" applyFont="1" applyFill="1" applyBorder="1" applyAlignment="1" applyProtection="1">
      <alignment horizontal="justify" vertical="top" wrapText="1"/>
      <protection locked="0"/>
    </xf>
    <xf numFmtId="4" fontId="52" fillId="20" borderId="5" xfId="0" applyNumberFormat="1" applyFont="1" applyFill="1" applyBorder="1" applyAlignment="1" applyProtection="1">
      <alignment horizontal="justify" vertical="top" wrapText="1"/>
      <protection locked="0"/>
    </xf>
    <xf numFmtId="4" fontId="52" fillId="20" borderId="6" xfId="0" applyNumberFormat="1" applyFont="1" applyFill="1" applyBorder="1" applyAlignment="1" applyProtection="1">
      <alignment horizontal="justify" vertical="top" wrapText="1"/>
      <protection locked="0"/>
    </xf>
    <xf numFmtId="4" fontId="52" fillId="20" borderId="7" xfId="0" applyNumberFormat="1" applyFont="1" applyFill="1" applyBorder="1" applyAlignment="1" applyProtection="1">
      <alignment horizontal="justify" vertical="top" wrapText="1"/>
      <protection locked="0"/>
    </xf>
    <xf numFmtId="4" fontId="52" fillId="20" borderId="8" xfId="0" applyNumberFormat="1" applyFont="1" applyFill="1" applyBorder="1" applyAlignment="1" applyProtection="1">
      <alignment horizontal="justify" vertical="top" wrapText="1"/>
      <protection locked="0"/>
    </xf>
    <xf numFmtId="0" fontId="6" fillId="15" borderId="22" xfId="0" applyFont="1" applyFill="1" applyBorder="1" applyAlignment="1">
      <alignment horizontal="left" vertical="center" wrapText="1"/>
    </xf>
    <xf numFmtId="0" fontId="6" fillId="15" borderId="23" xfId="0" applyFont="1" applyFill="1" applyBorder="1" applyAlignment="1">
      <alignment horizontal="left" vertical="center" wrapText="1"/>
    </xf>
    <xf numFmtId="0" fontId="6" fillId="15" borderId="21" xfId="0" applyFont="1" applyFill="1" applyBorder="1" applyAlignment="1">
      <alignment horizontal="left" vertical="center" wrapText="1"/>
    </xf>
    <xf numFmtId="0" fontId="45" fillId="18" borderId="22" xfId="0" applyFont="1" applyFill="1" applyBorder="1" applyAlignment="1">
      <alignment horizontal="justify" vertical="center"/>
    </xf>
    <xf numFmtId="0" fontId="45" fillId="18" borderId="23" xfId="0" applyFont="1" applyFill="1" applyBorder="1" applyAlignment="1">
      <alignment horizontal="justify" vertical="center"/>
    </xf>
    <xf numFmtId="0" fontId="45" fillId="18" borderId="21" xfId="0" applyFont="1" applyFill="1" applyBorder="1" applyAlignment="1">
      <alignment horizontal="justify" vertical="center"/>
    </xf>
    <xf numFmtId="4" fontId="45" fillId="0" borderId="28" xfId="0" applyNumberFormat="1" applyFont="1" applyBorder="1" applyAlignment="1">
      <alignment horizontal="center"/>
    </xf>
    <xf numFmtId="4" fontId="45" fillId="0" borderId="63" xfId="0" applyNumberFormat="1" applyFont="1" applyBorder="1" applyAlignment="1">
      <alignment horizontal="center"/>
    </xf>
    <xf numFmtId="3" fontId="45" fillId="0" borderId="62" xfId="0" applyNumberFormat="1" applyFont="1" applyBorder="1" applyAlignment="1">
      <alignment horizontal="left" vertical="center"/>
    </xf>
    <xf numFmtId="3" fontId="45" fillId="0" borderId="43" xfId="0" applyNumberFormat="1" applyFont="1" applyBorder="1" applyAlignment="1">
      <alignment horizontal="left" vertical="center"/>
    </xf>
    <xf numFmtId="4" fontId="45" fillId="0" borderId="55" xfId="0" applyNumberFormat="1" applyFont="1" applyBorder="1" applyAlignment="1">
      <alignment horizontal="center"/>
    </xf>
    <xf numFmtId="4" fontId="45" fillId="0" borderId="56" xfId="0" applyNumberFormat="1" applyFont="1" applyBorder="1" applyAlignment="1">
      <alignment horizontal="center"/>
    </xf>
    <xf numFmtId="0" fontId="54" fillId="0" borderId="46" xfId="0" applyFont="1" applyBorder="1" applyAlignment="1">
      <alignment horizontal="center" vertical="center" wrapText="1"/>
    </xf>
    <xf numFmtId="4" fontId="45" fillId="0" borderId="0" xfId="0" applyNumberFormat="1" applyFont="1" applyFill="1" applyBorder="1" applyAlignment="1" applyProtection="1">
      <alignment horizontal="right" vertical="center"/>
      <protection locked="0"/>
    </xf>
    <xf numFmtId="3" fontId="45" fillId="0" borderId="109" xfId="0" applyNumberFormat="1" applyFont="1" applyBorder="1" applyAlignment="1">
      <alignment horizontal="left" vertical="center"/>
    </xf>
    <xf numFmtId="3" fontId="45" fillId="0" borderId="93" xfId="0" applyNumberFormat="1" applyFont="1" applyBorder="1" applyAlignment="1">
      <alignment horizontal="left" vertical="center"/>
    </xf>
    <xf numFmtId="0" fontId="7" fillId="15" borderId="22" xfId="0" applyFont="1" applyFill="1" applyBorder="1" applyAlignment="1">
      <alignment horizontal="left" vertical="center" wrapText="1"/>
    </xf>
    <xf numFmtId="0" fontId="7" fillId="15" borderId="23" xfId="0" applyFont="1" applyFill="1" applyBorder="1" applyAlignment="1">
      <alignment horizontal="left" vertical="center" wrapText="1"/>
    </xf>
    <xf numFmtId="0" fontId="7" fillId="15" borderId="21" xfId="0" applyFont="1" applyFill="1" applyBorder="1" applyAlignment="1">
      <alignment horizontal="left" vertical="center" wrapText="1"/>
    </xf>
    <xf numFmtId="3" fontId="45" fillId="0" borderId="111" xfId="0" applyNumberFormat="1" applyFont="1" applyBorder="1" applyAlignment="1">
      <alignment horizontal="left" vertical="center" wrapText="1"/>
    </xf>
    <xf numFmtId="3" fontId="45" fillId="0" borderId="96" xfId="0" applyNumberFormat="1" applyFont="1" applyBorder="1" applyAlignment="1">
      <alignment horizontal="left" vertical="center" wrapText="1"/>
    </xf>
    <xf numFmtId="3" fontId="45" fillId="0" borderId="62" xfId="0" applyNumberFormat="1" applyFont="1" applyFill="1" applyBorder="1" applyAlignment="1">
      <alignment horizontal="left" vertical="center"/>
    </xf>
    <xf numFmtId="3" fontId="45" fillId="0" borderId="43" xfId="0" applyNumberFormat="1" applyFont="1" applyFill="1" applyBorder="1" applyAlignment="1">
      <alignment horizontal="left" vertical="center"/>
    </xf>
    <xf numFmtId="3" fontId="45" fillId="0" borderId="111" xfId="0" applyNumberFormat="1" applyFont="1" applyFill="1" applyBorder="1" applyAlignment="1">
      <alignment horizontal="left" vertical="center"/>
    </xf>
    <xf numFmtId="3" fontId="45" fillId="0" borderId="96" xfId="0" applyNumberFormat="1" applyFont="1" applyFill="1" applyBorder="1" applyAlignment="1">
      <alignment horizontal="left" vertical="center"/>
    </xf>
    <xf numFmtId="3" fontId="45" fillId="0" borderId="62" xfId="0" applyNumberFormat="1" applyFont="1" applyBorder="1" applyAlignment="1">
      <alignment horizontal="left" vertical="center" wrapText="1"/>
    </xf>
    <xf numFmtId="3" fontId="45" fillId="0" borderId="43" xfId="0" applyNumberFormat="1" applyFont="1" applyBorder="1" applyAlignment="1">
      <alignment horizontal="left" vertical="center" wrapText="1"/>
    </xf>
    <xf numFmtId="4" fontId="45" fillId="20" borderId="55" xfId="0" applyNumberFormat="1" applyFont="1" applyFill="1" applyBorder="1" applyAlignment="1" applyProtection="1">
      <alignment horizontal="right" vertical="center"/>
      <protection locked="0"/>
    </xf>
    <xf numFmtId="4" fontId="45" fillId="20" borderId="56" xfId="0" applyNumberFormat="1" applyFont="1" applyFill="1" applyBorder="1" applyAlignment="1" applyProtection="1">
      <alignment horizontal="right" vertical="center"/>
      <protection locked="0"/>
    </xf>
    <xf numFmtId="4" fontId="6" fillId="0" borderId="46" xfId="0" applyNumberFormat="1" applyFont="1" applyBorder="1" applyAlignment="1" applyProtection="1">
      <alignment horizontal="right" vertical="center"/>
    </xf>
    <xf numFmtId="4" fontId="6" fillId="0" borderId="48" xfId="0" applyNumberFormat="1" applyFont="1" applyBorder="1" applyAlignment="1" applyProtection="1">
      <alignment horizontal="right" vertical="center"/>
    </xf>
    <xf numFmtId="3" fontId="45" fillId="0" borderId="49" xfId="0" applyNumberFormat="1" applyFont="1" applyFill="1" applyBorder="1" applyAlignment="1">
      <alignment horizontal="center" vertical="center"/>
    </xf>
    <xf numFmtId="3" fontId="45" fillId="0" borderId="50" xfId="0" applyNumberFormat="1" applyFont="1" applyFill="1" applyBorder="1" applyAlignment="1">
      <alignment horizontal="center" vertical="center"/>
    </xf>
    <xf numFmtId="3" fontId="45" fillId="0" borderId="52" xfId="0" applyNumberFormat="1" applyFont="1" applyBorder="1" applyAlignment="1">
      <alignment horizontal="center" vertical="center"/>
    </xf>
    <xf numFmtId="3" fontId="45" fillId="0" borderId="19" xfId="0" applyNumberFormat="1" applyFont="1" applyBorder="1" applyAlignment="1">
      <alignment horizontal="center" vertical="center"/>
    </xf>
    <xf numFmtId="3" fontId="45" fillId="0" borderId="54" xfId="0" applyNumberFormat="1" applyFont="1" applyBorder="1" applyAlignment="1">
      <alignment horizontal="center" vertical="center" wrapText="1"/>
    </xf>
    <xf numFmtId="3" fontId="45" fillId="0" borderId="55" xfId="0" applyNumberFormat="1" applyFont="1" applyBorder="1" applyAlignment="1">
      <alignment horizontal="center" vertical="center" wrapText="1"/>
    </xf>
    <xf numFmtId="4" fontId="45" fillId="20" borderId="19" xfId="0" applyNumberFormat="1" applyFont="1" applyFill="1" applyBorder="1" applyAlignment="1" applyProtection="1">
      <alignment horizontal="right" vertical="center"/>
      <protection locked="0"/>
    </xf>
    <xf numFmtId="4" fontId="45" fillId="20" borderId="53" xfId="0" applyNumberFormat="1" applyFont="1" applyFill="1" applyBorder="1" applyAlignment="1" applyProtection="1">
      <alignment horizontal="right" vertical="center"/>
      <protection locked="0"/>
    </xf>
    <xf numFmtId="164" fontId="45" fillId="20" borderId="34" xfId="3" applyFont="1" applyFill="1" applyBorder="1" applyAlignment="1" applyProtection="1">
      <alignment horizontal="right" vertical="center"/>
      <protection locked="0"/>
    </xf>
    <xf numFmtId="164" fontId="45" fillId="20" borderId="35" xfId="3" applyFont="1" applyFill="1" applyBorder="1" applyAlignment="1" applyProtection="1">
      <alignment horizontal="right" vertical="center"/>
      <protection locked="0"/>
    </xf>
    <xf numFmtId="0" fontId="45" fillId="0" borderId="7" xfId="0" applyFont="1" applyFill="1" applyBorder="1" applyAlignment="1">
      <alignment horizontal="center" vertical="center"/>
    </xf>
    <xf numFmtId="0" fontId="45" fillId="0" borderId="8"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5" xfId="0" applyFont="1" applyFill="1" applyBorder="1" applyAlignment="1">
      <alignment horizontal="center" vertical="center"/>
    </xf>
    <xf numFmtId="164" fontId="45" fillId="20" borderId="75" xfId="3" applyFont="1" applyFill="1" applyBorder="1" applyAlignment="1" applyProtection="1">
      <alignment horizontal="center" vertical="center"/>
      <protection locked="0"/>
    </xf>
    <xf numFmtId="164" fontId="45" fillId="20" borderId="76" xfId="3" applyFont="1" applyFill="1" applyBorder="1" applyAlignment="1" applyProtection="1">
      <alignment horizontal="center" vertical="center"/>
      <protection locked="0"/>
    </xf>
    <xf numFmtId="4" fontId="6" fillId="0" borderId="0" xfId="0" applyNumberFormat="1" applyFont="1" applyFill="1" applyBorder="1" applyAlignment="1" applyProtection="1">
      <alignment horizontal="right" vertical="center"/>
      <protection locked="0"/>
    </xf>
    <xf numFmtId="4" fontId="45" fillId="0" borderId="31" xfId="0" applyNumberFormat="1" applyFont="1" applyFill="1" applyBorder="1" applyAlignment="1" applyProtection="1">
      <alignment horizontal="right" vertical="center"/>
      <protection locked="0"/>
    </xf>
    <xf numFmtId="4" fontId="45" fillId="0" borderId="39" xfId="0" applyNumberFormat="1" applyFont="1" applyFill="1" applyBorder="1" applyAlignment="1" applyProtection="1">
      <alignment horizontal="right" vertical="center"/>
      <protection locked="0"/>
    </xf>
    <xf numFmtId="4" fontId="6" fillId="0" borderId="31" xfId="0" applyNumberFormat="1" applyFont="1" applyFill="1" applyBorder="1" applyAlignment="1" applyProtection="1">
      <alignment horizontal="right" vertical="center"/>
      <protection locked="0"/>
    </xf>
    <xf numFmtId="4" fontId="6" fillId="0" borderId="39" xfId="0" applyNumberFormat="1" applyFont="1" applyFill="1" applyBorder="1" applyAlignment="1" applyProtection="1">
      <alignment horizontal="right" vertical="center"/>
      <protection locked="0"/>
    </xf>
    <xf numFmtId="164" fontId="45" fillId="20" borderId="32" xfId="3" applyFont="1" applyFill="1" applyBorder="1" applyAlignment="1" applyProtection="1">
      <alignment horizontal="right" vertical="center"/>
      <protection locked="0"/>
    </xf>
    <xf numFmtId="164" fontId="45" fillId="20" borderId="33" xfId="3" applyFont="1" applyFill="1" applyBorder="1" applyAlignment="1" applyProtection="1">
      <alignment horizontal="right" vertical="center"/>
      <protection locked="0"/>
    </xf>
    <xf numFmtId="164" fontId="45" fillId="20" borderId="36" xfId="3" applyFont="1" applyFill="1" applyBorder="1" applyAlignment="1" applyProtection="1">
      <alignment horizontal="right" vertical="center"/>
      <protection locked="0"/>
    </xf>
    <xf numFmtId="164" fontId="45" fillId="20" borderId="37" xfId="3" applyFont="1" applyFill="1" applyBorder="1" applyAlignment="1" applyProtection="1">
      <alignment horizontal="right" vertical="center"/>
      <protection locked="0"/>
    </xf>
    <xf numFmtId="0" fontId="45" fillId="0" borderId="52" xfId="0" applyFont="1" applyFill="1" applyBorder="1" applyAlignment="1">
      <alignment horizontal="left" vertical="center"/>
    </xf>
    <xf numFmtId="0" fontId="45" fillId="0" borderId="19" xfId="0" applyFont="1" applyFill="1" applyBorder="1" applyAlignment="1">
      <alignment horizontal="left" vertical="center"/>
    </xf>
    <xf numFmtId="0" fontId="45" fillId="0" borderId="52"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3" fillId="0" borderId="62" xfId="0" applyFont="1" applyFill="1" applyBorder="1" applyAlignment="1">
      <alignment horizontal="left" vertical="center" wrapText="1"/>
    </xf>
    <xf numFmtId="0" fontId="43" fillId="0" borderId="43" xfId="0" applyFont="1" applyFill="1" applyBorder="1" applyAlignment="1">
      <alignment horizontal="left" vertical="center" wrapText="1"/>
    </xf>
    <xf numFmtId="0" fontId="43" fillId="0" borderId="29" xfId="0" applyFont="1" applyFill="1" applyBorder="1" applyAlignment="1">
      <alignment horizontal="left" vertical="center" wrapText="1"/>
    </xf>
    <xf numFmtId="4" fontId="43" fillId="22" borderId="26" xfId="0" applyNumberFormat="1" applyFont="1" applyFill="1" applyBorder="1" applyAlignment="1">
      <alignment horizontal="center" vertical="center"/>
    </xf>
    <xf numFmtId="4" fontId="43" fillId="22" borderId="29" xfId="0" applyNumberFormat="1" applyFont="1" applyFill="1" applyBorder="1" applyAlignment="1">
      <alignment horizontal="center" vertical="center"/>
    </xf>
    <xf numFmtId="0" fontId="43" fillId="16" borderId="46" xfId="0" applyFont="1" applyFill="1" applyBorder="1" applyAlignment="1">
      <alignment horizontal="left" vertical="center"/>
    </xf>
    <xf numFmtId="0" fontId="43" fillId="16" borderId="47" xfId="0" applyFont="1" applyFill="1" applyBorder="1" applyAlignment="1">
      <alignment horizontal="left" vertical="center"/>
    </xf>
    <xf numFmtId="0" fontId="43" fillId="0" borderId="87" xfId="0" applyFont="1" applyBorder="1" applyAlignment="1">
      <alignment horizontal="left" vertical="center"/>
    </xf>
    <xf numFmtId="0" fontId="43" fillId="0" borderId="28" xfId="0" applyFont="1" applyBorder="1" applyAlignment="1">
      <alignment horizontal="left" vertical="center"/>
    </xf>
    <xf numFmtId="0" fontId="45" fillId="0" borderId="52" xfId="0" applyFont="1" applyBorder="1" applyAlignment="1">
      <alignment horizontal="left" vertical="center"/>
    </xf>
    <xf numFmtId="0" fontId="45" fillId="0" borderId="19" xfId="0" applyFont="1" applyBorder="1" applyAlignment="1">
      <alignment horizontal="left" vertical="center"/>
    </xf>
    <xf numFmtId="0" fontId="43" fillId="16" borderId="22" xfId="0" applyFont="1" applyFill="1" applyBorder="1" applyAlignment="1">
      <alignment horizontal="center" vertical="center"/>
    </xf>
    <xf numFmtId="0" fontId="43" fillId="16" borderId="21" xfId="0" applyFont="1" applyFill="1" applyBorder="1" applyAlignment="1">
      <alignment horizontal="center" vertical="center"/>
    </xf>
    <xf numFmtId="4" fontId="43" fillId="16" borderId="116" xfId="0" applyNumberFormat="1" applyFont="1" applyFill="1" applyBorder="1" applyAlignment="1">
      <alignment horizontal="center" vertical="center"/>
    </xf>
    <xf numFmtId="4" fontId="43" fillId="16" borderId="85" xfId="0" applyNumberFormat="1" applyFont="1" applyFill="1" applyBorder="1" applyAlignment="1">
      <alignment horizontal="center" vertical="center"/>
    </xf>
    <xf numFmtId="4" fontId="43" fillId="23" borderId="40" xfId="0" applyNumberFormat="1" applyFont="1" applyFill="1" applyBorder="1" applyAlignment="1">
      <alignment horizontal="center" vertical="center"/>
    </xf>
    <xf numFmtId="4" fontId="43" fillId="23" borderId="42" xfId="0" applyNumberFormat="1" applyFont="1" applyFill="1" applyBorder="1" applyAlignment="1">
      <alignment horizontal="center" vertical="center"/>
    </xf>
    <xf numFmtId="3" fontId="45" fillId="19" borderId="117" xfId="0" applyNumberFormat="1" applyFont="1" applyFill="1" applyBorder="1" applyAlignment="1">
      <alignment horizontal="center"/>
    </xf>
    <xf numFmtId="3" fontId="45" fillId="19" borderId="3" xfId="0" applyNumberFormat="1" applyFont="1" applyFill="1" applyBorder="1" applyAlignment="1">
      <alignment horizontal="center"/>
    </xf>
    <xf numFmtId="3" fontId="45" fillId="0" borderId="28" xfId="0" applyNumberFormat="1" applyFont="1" applyFill="1" applyBorder="1" applyAlignment="1">
      <alignment horizontal="center"/>
    </xf>
    <xf numFmtId="3" fontId="45" fillId="0" borderId="63" xfId="0" applyNumberFormat="1" applyFont="1" applyFill="1" applyBorder="1" applyAlignment="1">
      <alignment horizontal="center"/>
    </xf>
    <xf numFmtId="0" fontId="51" fillId="0" borderId="27" xfId="0" applyFont="1" applyFill="1" applyBorder="1" applyAlignment="1">
      <alignment horizontal="left" vertical="center" wrapText="1"/>
    </xf>
    <xf numFmtId="0" fontId="51" fillId="0" borderId="28" xfId="0" applyFont="1" applyFill="1" applyBorder="1" applyAlignment="1">
      <alignment horizontal="left" vertical="center" wrapText="1"/>
    </xf>
    <xf numFmtId="0" fontId="43" fillId="0" borderId="19" xfId="0" applyFont="1" applyFill="1" applyBorder="1" applyAlignment="1">
      <alignment horizontal="left" vertical="center"/>
    </xf>
    <xf numFmtId="0" fontId="45" fillId="0" borderId="26" xfId="0" applyFont="1" applyFill="1" applyBorder="1" applyAlignment="1">
      <alignment horizontal="left" vertical="center" wrapText="1"/>
    </xf>
    <xf numFmtId="0" fontId="45" fillId="0" borderId="43" xfId="0" applyFont="1" applyFill="1" applyBorder="1" applyAlignment="1">
      <alignment horizontal="left" vertical="center" wrapText="1"/>
    </xf>
    <xf numFmtId="0" fontId="45" fillId="0" borderId="29" xfId="0" applyFont="1" applyFill="1" applyBorder="1" applyAlignment="1">
      <alignment horizontal="left" vertical="center" wrapText="1"/>
    </xf>
    <xf numFmtId="4" fontId="43" fillId="22" borderId="40" xfId="0" applyNumberFormat="1" applyFont="1" applyFill="1" applyBorder="1" applyAlignment="1">
      <alignment horizontal="center" vertical="center"/>
    </xf>
    <xf numFmtId="4" fontId="43" fillId="22" borderId="42" xfId="0" applyNumberFormat="1" applyFont="1" applyFill="1" applyBorder="1" applyAlignment="1">
      <alignment horizontal="center" vertical="center"/>
    </xf>
    <xf numFmtId="0" fontId="43" fillId="0" borderId="28" xfId="0" applyFont="1" applyFill="1" applyBorder="1" applyAlignment="1">
      <alignment horizontal="left" vertical="center"/>
    </xf>
    <xf numFmtId="3" fontId="45" fillId="19" borderId="107" xfId="0" applyNumberFormat="1" applyFont="1" applyFill="1" applyBorder="1" applyAlignment="1">
      <alignment horizontal="center"/>
    </xf>
    <xf numFmtId="3" fontId="45" fillId="19" borderId="108" xfId="0" applyNumberFormat="1" applyFont="1" applyFill="1" applyBorder="1" applyAlignment="1">
      <alignment horizontal="center"/>
    </xf>
    <xf numFmtId="0" fontId="51" fillId="0" borderId="66" xfId="0" applyFont="1" applyFill="1" applyBorder="1" applyAlignment="1">
      <alignment horizontal="justify" vertical="center" wrapText="1"/>
    </xf>
    <xf numFmtId="0" fontId="51" fillId="0" borderId="42" xfId="0" applyFont="1" applyFill="1" applyBorder="1" applyAlignment="1">
      <alignment horizontal="justify" vertical="center" wrapText="1"/>
    </xf>
    <xf numFmtId="0" fontId="51" fillId="0" borderId="62" xfId="0" applyFont="1" applyFill="1" applyBorder="1" applyAlignment="1">
      <alignment horizontal="justify" vertical="center" wrapText="1"/>
    </xf>
    <xf numFmtId="0" fontId="51" fillId="0" borderId="29" xfId="0" applyFont="1" applyFill="1" applyBorder="1" applyAlignment="1">
      <alignment horizontal="justify" vertical="center" wrapText="1"/>
    </xf>
    <xf numFmtId="0" fontId="51" fillId="0" borderId="110" xfId="0" applyFont="1" applyFill="1" applyBorder="1" applyAlignment="1">
      <alignment horizontal="justify" vertical="center" wrapText="1"/>
    </xf>
    <xf numFmtId="0" fontId="51" fillId="0" borderId="103" xfId="0" applyFont="1" applyFill="1" applyBorder="1" applyAlignment="1">
      <alignment horizontal="justify" vertical="center" wrapText="1"/>
    </xf>
    <xf numFmtId="4" fontId="45" fillId="20" borderId="22" xfId="0" applyNumberFormat="1" applyFont="1" applyFill="1" applyBorder="1" applyAlignment="1" applyProtection="1">
      <alignment horizontal="left" vertical="center" wrapText="1"/>
      <protection locked="0"/>
    </xf>
    <xf numFmtId="4" fontId="45" fillId="20" borderId="23" xfId="0" applyNumberFormat="1" applyFont="1" applyFill="1" applyBorder="1" applyAlignment="1" applyProtection="1">
      <alignment horizontal="left" vertical="center" wrapText="1"/>
      <protection locked="0"/>
    </xf>
    <xf numFmtId="4" fontId="45" fillId="20" borderId="21" xfId="0" applyNumberFormat="1" applyFont="1" applyFill="1" applyBorder="1" applyAlignment="1" applyProtection="1">
      <alignment horizontal="left" vertical="center" wrapText="1"/>
      <protection locked="0"/>
    </xf>
    <xf numFmtId="0" fontId="43" fillId="16" borderId="22" xfId="0" applyFont="1" applyFill="1" applyBorder="1" applyAlignment="1">
      <alignment horizontal="center"/>
    </xf>
    <xf numFmtId="0" fontId="43" fillId="16" borderId="23" xfId="0" applyFont="1" applyFill="1" applyBorder="1" applyAlignment="1">
      <alignment horizontal="center"/>
    </xf>
    <xf numFmtId="0" fontId="43" fillId="16" borderId="85" xfId="0" applyFont="1" applyFill="1" applyBorder="1" applyAlignment="1">
      <alignment horizontal="center"/>
    </xf>
    <xf numFmtId="0" fontId="53" fillId="16" borderId="22" xfId="0" applyFont="1" applyFill="1" applyBorder="1" applyAlignment="1">
      <alignment horizontal="left" vertical="center" wrapText="1"/>
    </xf>
    <xf numFmtId="4" fontId="45" fillId="0" borderId="40" xfId="0" applyNumberFormat="1" applyFont="1" applyFill="1" applyBorder="1" applyAlignment="1">
      <alignment horizontal="center" vertical="center"/>
    </xf>
    <xf numFmtId="4" fontId="45" fillId="0" borderId="106" xfId="0" applyNumberFormat="1" applyFont="1" applyFill="1" applyBorder="1" applyAlignment="1">
      <alignment horizontal="center" vertical="center"/>
    </xf>
    <xf numFmtId="4" fontId="45" fillId="19" borderId="55" xfId="0" applyNumberFormat="1" applyFont="1" applyFill="1" applyBorder="1" applyAlignment="1">
      <alignment horizontal="center" vertical="center"/>
    </xf>
    <xf numFmtId="4" fontId="45" fillId="19" borderId="56" xfId="0" applyNumberFormat="1" applyFont="1" applyFill="1" applyBorder="1" applyAlignment="1">
      <alignment horizontal="center" vertical="center"/>
    </xf>
    <xf numFmtId="4" fontId="45" fillId="0" borderId="26" xfId="0" applyNumberFormat="1" applyFont="1" applyFill="1" applyBorder="1" applyAlignment="1">
      <alignment horizontal="center" vertical="center"/>
    </xf>
    <xf numFmtId="4" fontId="45" fillId="0" borderId="102" xfId="0" applyNumberFormat="1" applyFont="1" applyFill="1" applyBorder="1" applyAlignment="1">
      <alignment horizontal="center" vertical="center"/>
    </xf>
    <xf numFmtId="0" fontId="45" fillId="19" borderId="50" xfId="0" applyFont="1" applyFill="1" applyBorder="1" applyAlignment="1">
      <alignment horizontal="center" vertical="center"/>
    </xf>
    <xf numFmtId="0" fontId="45" fillId="19" borderId="51" xfId="0" applyFont="1" applyFill="1" applyBorder="1" applyAlignment="1">
      <alignment horizontal="center" vertical="center"/>
    </xf>
    <xf numFmtId="10" fontId="6" fillId="20" borderId="4" xfId="0" applyNumberFormat="1" applyFont="1" applyFill="1" applyBorder="1" applyAlignment="1" applyProtection="1">
      <alignment horizontal="center" vertical="center" wrapText="1"/>
      <protection locked="0"/>
    </xf>
    <xf numFmtId="10" fontId="6" fillId="20" borderId="0" xfId="0" applyNumberFormat="1" applyFont="1" applyFill="1" applyBorder="1" applyAlignment="1" applyProtection="1">
      <alignment horizontal="center" vertical="center" wrapText="1"/>
      <protection locked="0"/>
    </xf>
    <xf numFmtId="10" fontId="6" fillId="20" borderId="5" xfId="0" applyNumberFormat="1" applyFont="1" applyFill="1" applyBorder="1" applyAlignment="1" applyProtection="1">
      <alignment horizontal="center" vertical="center" wrapText="1"/>
      <protection locked="0"/>
    </xf>
    <xf numFmtId="10" fontId="6" fillId="20" borderId="6" xfId="0" applyNumberFormat="1" applyFont="1" applyFill="1" applyBorder="1" applyAlignment="1" applyProtection="1">
      <alignment horizontal="center" vertical="center"/>
      <protection locked="0"/>
    </xf>
    <xf numFmtId="10" fontId="6" fillId="20" borderId="7" xfId="0" applyNumberFormat="1" applyFont="1" applyFill="1" applyBorder="1" applyAlignment="1" applyProtection="1">
      <alignment horizontal="center" vertical="center"/>
      <protection locked="0"/>
    </xf>
    <xf numFmtId="10" fontId="6" fillId="20" borderId="8" xfId="0" applyNumberFormat="1" applyFont="1" applyFill="1" applyBorder="1" applyAlignment="1" applyProtection="1">
      <alignment horizontal="center" vertical="center"/>
      <protection locked="0"/>
    </xf>
    <xf numFmtId="0" fontId="43" fillId="16" borderId="116" xfId="0" applyFont="1" applyFill="1" applyBorder="1" applyAlignment="1">
      <alignment horizontal="center"/>
    </xf>
    <xf numFmtId="0" fontId="43" fillId="16" borderId="21" xfId="0" applyFont="1" applyFill="1" applyBorder="1" applyAlignment="1">
      <alignment horizontal="center"/>
    </xf>
    <xf numFmtId="0" fontId="45" fillId="19" borderId="55" xfId="0" applyFont="1" applyFill="1" applyBorder="1" applyAlignment="1">
      <alignment horizontal="center" vertical="center"/>
    </xf>
    <xf numFmtId="0" fontId="45" fillId="19" borderId="56" xfId="0" applyFont="1" applyFill="1" applyBorder="1" applyAlignment="1">
      <alignment horizontal="center" vertical="center"/>
    </xf>
    <xf numFmtId="4" fontId="46" fillId="16" borderId="47" xfId="0" applyNumberFormat="1" applyFont="1" applyFill="1" applyBorder="1" applyAlignment="1">
      <alignment horizontal="center" vertical="center"/>
    </xf>
    <xf numFmtId="4" fontId="46" fillId="16" borderId="48" xfId="0" applyNumberFormat="1" applyFont="1" applyFill="1" applyBorder="1" applyAlignment="1">
      <alignment horizontal="center" vertical="center"/>
    </xf>
    <xf numFmtId="10" fontId="6" fillId="20" borderId="1" xfId="0" applyNumberFormat="1" applyFont="1" applyFill="1" applyBorder="1" applyAlignment="1" applyProtection="1">
      <alignment horizontal="center" vertical="center" wrapText="1"/>
      <protection locked="0"/>
    </xf>
    <xf numFmtId="10" fontId="6" fillId="20" borderId="2" xfId="0" applyNumberFormat="1" applyFont="1" applyFill="1" applyBorder="1" applyAlignment="1" applyProtection="1">
      <alignment horizontal="center" vertical="center" wrapText="1"/>
      <protection locked="0"/>
    </xf>
    <xf numFmtId="10" fontId="6" fillId="20" borderId="3" xfId="0" applyNumberFormat="1" applyFont="1" applyFill="1" applyBorder="1" applyAlignment="1" applyProtection="1">
      <alignment horizontal="center" vertical="center" wrapText="1"/>
      <protection locked="0"/>
    </xf>
    <xf numFmtId="0" fontId="6" fillId="19" borderId="22" xfId="0" applyFont="1" applyFill="1" applyBorder="1" applyAlignment="1">
      <alignment horizontal="center" vertical="center"/>
    </xf>
    <xf numFmtId="0" fontId="6" fillId="19" borderId="23" xfId="0" applyFont="1" applyFill="1" applyBorder="1" applyAlignment="1">
      <alignment horizontal="center" vertical="center"/>
    </xf>
    <xf numFmtId="0" fontId="6" fillId="19" borderId="21" xfId="0" applyFont="1" applyFill="1" applyBorder="1" applyAlignment="1">
      <alignment horizontal="center" vertical="center"/>
    </xf>
    <xf numFmtId="4" fontId="6" fillId="0" borderId="32" xfId="0" applyNumberFormat="1" applyFont="1" applyFill="1" applyBorder="1" applyAlignment="1" applyProtection="1">
      <alignment horizontal="right" vertical="center"/>
      <protection locked="0"/>
    </xf>
    <xf numFmtId="4" fontId="6" fillId="0" borderId="33" xfId="0" applyNumberFormat="1" applyFont="1" applyFill="1" applyBorder="1" applyAlignment="1" applyProtection="1">
      <alignment horizontal="right" vertical="center"/>
      <protection locked="0"/>
    </xf>
    <xf numFmtId="0" fontId="45" fillId="0" borderId="22" xfId="0" applyFont="1" applyFill="1" applyBorder="1" applyAlignment="1">
      <alignment horizontal="left" vertical="center"/>
    </xf>
    <xf numFmtId="0" fontId="45" fillId="0" borderId="23" xfId="0" applyFont="1" applyFill="1" applyBorder="1" applyAlignment="1">
      <alignment horizontal="left" vertical="center"/>
    </xf>
    <xf numFmtId="0" fontId="45" fillId="0" borderId="25" xfId="0" applyFont="1" applyFill="1" applyBorder="1" applyAlignment="1">
      <alignment horizontal="left" vertical="center"/>
    </xf>
    <xf numFmtId="4" fontId="45" fillId="0" borderId="38" xfId="0" applyNumberFormat="1" applyFont="1" applyFill="1" applyBorder="1" applyAlignment="1" applyProtection="1">
      <alignment horizontal="right" vertical="center"/>
      <protection locked="0"/>
    </xf>
    <xf numFmtId="4" fontId="45" fillId="0" borderId="21" xfId="0" applyNumberFormat="1" applyFont="1" applyFill="1" applyBorder="1" applyAlignment="1" applyProtection="1">
      <alignment horizontal="right" vertical="center"/>
      <protection locked="0"/>
    </xf>
    <xf numFmtId="0" fontId="6" fillId="0" borderId="72" xfId="0" applyFont="1" applyFill="1" applyBorder="1" applyAlignment="1">
      <alignment horizontal="left" vertical="center"/>
    </xf>
    <xf numFmtId="0" fontId="6" fillId="0" borderId="73" xfId="0" applyFont="1" applyFill="1" applyBorder="1" applyAlignment="1">
      <alignment horizontal="left" vertical="center"/>
    </xf>
    <xf numFmtId="0" fontId="6" fillId="0" borderId="74" xfId="0" applyFont="1" applyFill="1" applyBorder="1" applyAlignment="1">
      <alignment horizontal="left" vertical="center"/>
    </xf>
    <xf numFmtId="4" fontId="6" fillId="19" borderId="22" xfId="0" applyNumberFormat="1" applyFont="1" applyFill="1" applyBorder="1" applyAlignment="1">
      <alignment horizontal="center" vertical="center"/>
    </xf>
    <xf numFmtId="4" fontId="6" fillId="19" borderId="21" xfId="0" applyNumberFormat="1" applyFont="1" applyFill="1" applyBorder="1" applyAlignment="1">
      <alignment horizontal="center" vertical="center"/>
    </xf>
    <xf numFmtId="4" fontId="51" fillId="20" borderId="22" xfId="0" applyNumberFormat="1" applyFont="1" applyFill="1" applyBorder="1" applyAlignment="1" applyProtection="1">
      <alignment horizontal="justify" vertical="center" wrapText="1"/>
      <protection locked="0"/>
    </xf>
    <xf numFmtId="4" fontId="51" fillId="20" borderId="23" xfId="0" applyNumberFormat="1" applyFont="1" applyFill="1" applyBorder="1" applyAlignment="1" applyProtection="1">
      <alignment horizontal="justify" vertical="center" wrapText="1"/>
      <protection locked="0"/>
    </xf>
    <xf numFmtId="4" fontId="51" fillId="20" borderId="21" xfId="0" applyNumberFormat="1" applyFont="1" applyFill="1" applyBorder="1" applyAlignment="1" applyProtection="1">
      <alignment horizontal="justify" vertical="center" wrapText="1"/>
      <protection locked="0"/>
    </xf>
    <xf numFmtId="0" fontId="45" fillId="0" borderId="0" xfId="0" applyFont="1" applyBorder="1" applyAlignment="1">
      <alignment horizontal="left" vertical="center"/>
    </xf>
    <xf numFmtId="4" fontId="6" fillId="0" borderId="0" xfId="0" applyNumberFormat="1" applyFont="1" applyFill="1" applyBorder="1" applyAlignment="1">
      <alignment horizontal="right" vertical="center"/>
    </xf>
    <xf numFmtId="0" fontId="6" fillId="0" borderId="0" xfId="0" applyFont="1" applyBorder="1" applyAlignment="1">
      <alignment horizontal="right" vertical="center"/>
    </xf>
    <xf numFmtId="4" fontId="6" fillId="2" borderId="31" xfId="0" applyNumberFormat="1" applyFont="1" applyFill="1" applyBorder="1" applyAlignment="1">
      <alignment horizontal="right" vertical="center"/>
    </xf>
    <xf numFmtId="4" fontId="6" fillId="2" borderId="115" xfId="0" applyNumberFormat="1" applyFont="1" applyFill="1" applyBorder="1" applyAlignment="1">
      <alignment horizontal="right" vertical="center"/>
    </xf>
    <xf numFmtId="4" fontId="52" fillId="20" borderId="1" xfId="0" applyNumberFormat="1" applyFont="1" applyFill="1" applyBorder="1" applyAlignment="1" applyProtection="1">
      <alignment horizontal="justify" vertical="top"/>
      <protection locked="0"/>
    </xf>
    <xf numFmtId="4" fontId="52" fillId="20" borderId="2" xfId="0" applyNumberFormat="1" applyFont="1" applyFill="1" applyBorder="1" applyAlignment="1" applyProtection="1">
      <alignment horizontal="justify" vertical="top"/>
      <protection locked="0"/>
    </xf>
    <xf numFmtId="4" fontId="52" fillId="20" borderId="3" xfId="0" applyNumberFormat="1" applyFont="1" applyFill="1" applyBorder="1" applyAlignment="1" applyProtection="1">
      <alignment horizontal="justify" vertical="top"/>
      <protection locked="0"/>
    </xf>
    <xf numFmtId="4" fontId="52" fillId="20" borderId="4" xfId="0" applyNumberFormat="1" applyFont="1" applyFill="1" applyBorder="1" applyAlignment="1" applyProtection="1">
      <alignment horizontal="justify" vertical="top"/>
      <protection locked="0"/>
    </xf>
    <xf numFmtId="4" fontId="52" fillId="20" borderId="0" xfId="0" applyNumberFormat="1" applyFont="1" applyFill="1" applyBorder="1" applyAlignment="1" applyProtection="1">
      <alignment horizontal="justify" vertical="top"/>
      <protection locked="0"/>
    </xf>
    <xf numFmtId="4" fontId="52" fillId="20" borderId="5" xfId="0" applyNumberFormat="1" applyFont="1" applyFill="1" applyBorder="1" applyAlignment="1" applyProtection="1">
      <alignment horizontal="justify" vertical="top"/>
      <protection locked="0"/>
    </xf>
    <xf numFmtId="4" fontId="52" fillId="20" borderId="6" xfId="0" applyNumberFormat="1" applyFont="1" applyFill="1" applyBorder="1" applyAlignment="1" applyProtection="1">
      <alignment horizontal="justify" vertical="top"/>
      <protection locked="0"/>
    </xf>
    <xf numFmtId="4" fontId="52" fillId="20" borderId="7" xfId="0" applyNumberFormat="1" applyFont="1" applyFill="1" applyBorder="1" applyAlignment="1" applyProtection="1">
      <alignment horizontal="justify" vertical="top"/>
      <protection locked="0"/>
    </xf>
    <xf numFmtId="4" fontId="52" fillId="20" borderId="8" xfId="0" applyNumberFormat="1" applyFont="1" applyFill="1" applyBorder="1" applyAlignment="1" applyProtection="1">
      <alignment horizontal="justify" vertical="top"/>
      <protection locked="0"/>
    </xf>
    <xf numFmtId="3" fontId="45" fillId="0" borderId="4" xfId="0" applyNumberFormat="1" applyFont="1" applyBorder="1" applyAlignment="1">
      <alignment horizontal="left" vertical="center"/>
    </xf>
    <xf numFmtId="3" fontId="45" fillId="0" borderId="0" xfId="0" applyNumberFormat="1" applyFont="1" applyBorder="1" applyAlignment="1">
      <alignment horizontal="left" vertical="center"/>
    </xf>
    <xf numFmtId="164" fontId="54" fillId="0" borderId="50" xfId="3" applyFont="1" applyBorder="1" applyAlignment="1">
      <alignment horizontal="center" vertical="center" wrapText="1"/>
    </xf>
    <xf numFmtId="164" fontId="45" fillId="19" borderId="19" xfId="3" applyFont="1" applyFill="1" applyBorder="1" applyAlignment="1">
      <alignment horizontal="center" vertical="center" wrapText="1"/>
    </xf>
    <xf numFmtId="164" fontId="45" fillId="19" borderId="26" xfId="3" applyFont="1" applyFill="1" applyBorder="1" applyAlignment="1">
      <alignment horizontal="center" vertical="center" wrapText="1"/>
    </xf>
    <xf numFmtId="164" fontId="45" fillId="19" borderId="29" xfId="3" applyFont="1" applyFill="1" applyBorder="1" applyAlignment="1">
      <alignment horizontal="center" vertical="center" wrapText="1"/>
    </xf>
    <xf numFmtId="164" fontId="45" fillId="19" borderId="55" xfId="3" applyFont="1" applyFill="1" applyBorder="1" applyAlignment="1">
      <alignment horizontal="center" vertical="center" wrapText="1"/>
    </xf>
    <xf numFmtId="164" fontId="45" fillId="19" borderId="107" xfId="3" applyFont="1" applyFill="1" applyBorder="1" applyAlignment="1">
      <alignment horizontal="center" vertical="center" wrapText="1"/>
    </xf>
    <xf numFmtId="164" fontId="45" fillId="19" borderId="103" xfId="3" applyFont="1" applyFill="1" applyBorder="1" applyAlignment="1">
      <alignment horizontal="center" vertical="center" wrapText="1"/>
    </xf>
    <xf numFmtId="3" fontId="45" fillId="0" borderId="6" xfId="0" applyNumberFormat="1" applyFont="1" applyBorder="1" applyAlignment="1">
      <alignment horizontal="left" vertical="center"/>
    </xf>
    <xf numFmtId="3" fontId="45" fillId="0" borderId="7" xfId="0" applyNumberFormat="1" applyFont="1" applyBorder="1" applyAlignment="1">
      <alignment horizontal="left" vertical="center"/>
    </xf>
    <xf numFmtId="3" fontId="6" fillId="0" borderId="0" xfId="0" applyNumberFormat="1" applyFont="1" applyBorder="1" applyAlignment="1">
      <alignment horizontal="right" vertical="center"/>
    </xf>
    <xf numFmtId="164" fontId="45" fillId="13" borderId="26" xfId="3" applyFont="1" applyFill="1" applyBorder="1" applyAlignment="1">
      <alignment horizontal="center" vertical="center" wrapText="1"/>
    </xf>
    <xf numFmtId="164" fontId="45" fillId="13" borderId="102" xfId="3" applyFont="1" applyFill="1" applyBorder="1" applyAlignment="1">
      <alignment horizontal="center" vertical="center" wrapText="1"/>
    </xf>
    <xf numFmtId="164" fontId="52" fillId="0" borderId="54" xfId="3" applyFont="1" applyBorder="1" applyAlignment="1">
      <alignment horizontal="center" vertical="center" wrapText="1"/>
    </xf>
    <xf numFmtId="164" fontId="52" fillId="0" borderId="55" xfId="3" applyFont="1" applyBorder="1" applyAlignment="1">
      <alignment horizontal="center" vertical="center" wrapText="1"/>
    </xf>
    <xf numFmtId="164" fontId="54" fillId="0" borderId="49" xfId="3" applyFont="1" applyBorder="1" applyAlignment="1">
      <alignment horizontal="center" vertical="center" wrapText="1"/>
    </xf>
    <xf numFmtId="164" fontId="52" fillId="0" borderId="52" xfId="3" applyFont="1" applyBorder="1" applyAlignment="1">
      <alignment horizontal="center" vertical="center" wrapText="1"/>
    </xf>
    <xf numFmtId="164" fontId="52" fillId="0" borderId="19" xfId="3" applyFont="1" applyBorder="1" applyAlignment="1">
      <alignment horizontal="center" vertical="center" wrapText="1"/>
    </xf>
    <xf numFmtId="164" fontId="52" fillId="0" borderId="50" xfId="3" applyFont="1" applyBorder="1" applyAlignment="1">
      <alignment horizontal="center" vertical="center" wrapText="1"/>
    </xf>
    <xf numFmtId="3" fontId="6" fillId="19" borderId="22" xfId="0" applyNumberFormat="1" applyFont="1" applyFill="1" applyBorder="1" applyAlignment="1">
      <alignment horizontal="center" vertical="center"/>
    </xf>
    <xf numFmtId="3" fontId="6" fillId="19" borderId="23" xfId="0" applyNumberFormat="1" applyFont="1" applyFill="1" applyBorder="1" applyAlignment="1">
      <alignment horizontal="center" vertical="center"/>
    </xf>
    <xf numFmtId="0" fontId="45" fillId="0" borderId="22" xfId="0" applyFont="1" applyBorder="1" applyAlignment="1">
      <alignment horizontal="center" vertical="center" wrapText="1"/>
    </xf>
    <xf numFmtId="0" fontId="45" fillId="0" borderId="23" xfId="0" applyFont="1" applyBorder="1" applyAlignment="1">
      <alignment horizontal="center" vertical="center" wrapText="1"/>
    </xf>
    <xf numFmtId="164" fontId="45" fillId="13" borderId="107" xfId="3" applyFont="1" applyFill="1" applyBorder="1" applyAlignment="1">
      <alignment horizontal="center" vertical="center" wrapText="1"/>
    </xf>
    <xf numFmtId="164" fontId="45" fillId="13" borderId="108" xfId="3" applyFont="1" applyFill="1" applyBorder="1" applyAlignment="1">
      <alignment horizontal="center" vertical="center" wrapText="1"/>
    </xf>
    <xf numFmtId="4" fontId="43" fillId="13" borderId="23" xfId="0" applyNumberFormat="1" applyFont="1" applyFill="1" applyBorder="1" applyAlignment="1">
      <alignment horizontal="center" vertical="center" wrapText="1"/>
    </xf>
    <xf numFmtId="4" fontId="43" fillId="13" borderId="21" xfId="0" applyNumberFormat="1" applyFont="1" applyFill="1" applyBorder="1" applyAlignment="1">
      <alignment horizontal="center" vertical="center" wrapText="1"/>
    </xf>
    <xf numFmtId="0" fontId="46" fillId="0" borderId="23" xfId="0" applyFont="1" applyBorder="1" applyAlignment="1">
      <alignment horizontal="right" vertical="center" wrapText="1"/>
    </xf>
    <xf numFmtId="3" fontId="6" fillId="19" borderId="47" xfId="0" applyNumberFormat="1" applyFont="1" applyFill="1" applyBorder="1" applyAlignment="1">
      <alignment horizontal="center" vertical="center"/>
    </xf>
    <xf numFmtId="3" fontId="6" fillId="19" borderId="48" xfId="0" applyNumberFormat="1" applyFont="1" applyFill="1" applyBorder="1" applyAlignment="1">
      <alignment horizontal="center" vertical="center"/>
    </xf>
    <xf numFmtId="4" fontId="45" fillId="20" borderId="28" xfId="0" applyNumberFormat="1" applyFont="1" applyFill="1" applyBorder="1" applyAlignment="1" applyProtection="1">
      <alignment horizontal="right" vertical="center"/>
      <protection locked="0"/>
    </xf>
    <xf numFmtId="4" fontId="45" fillId="20" borderId="63" xfId="0" applyNumberFormat="1" applyFont="1" applyFill="1" applyBorder="1" applyAlignment="1" applyProtection="1">
      <alignment horizontal="right" vertical="center"/>
      <protection locked="0"/>
    </xf>
    <xf numFmtId="164" fontId="54" fillId="0" borderId="40" xfId="3" applyFont="1" applyBorder="1" applyAlignment="1">
      <alignment horizontal="center" vertical="center" wrapText="1"/>
    </xf>
    <xf numFmtId="164" fontId="54" fillId="0" borderId="106" xfId="3" applyFont="1" applyBorder="1" applyAlignment="1">
      <alignment horizontal="center" vertical="center" wrapText="1"/>
    </xf>
    <xf numFmtId="0" fontId="43" fillId="16" borderId="22" xfId="0" applyFont="1" applyFill="1" applyBorder="1" applyAlignment="1">
      <alignment horizontal="left" vertical="center" wrapText="1"/>
    </xf>
    <xf numFmtId="0" fontId="43" fillId="16" borderId="23" xfId="0" applyFont="1" applyFill="1" applyBorder="1" applyAlignment="1">
      <alignment horizontal="left" vertical="center" wrapText="1"/>
    </xf>
    <xf numFmtId="164" fontId="43" fillId="16" borderId="23" xfId="0" applyNumberFormat="1" applyFont="1" applyFill="1" applyBorder="1" applyAlignment="1">
      <alignment horizontal="center" vertical="center" wrapText="1"/>
    </xf>
    <xf numFmtId="0" fontId="43" fillId="16" borderId="21" xfId="0" applyFont="1" applyFill="1" applyBorder="1" applyAlignment="1">
      <alignment horizontal="center" vertical="center" wrapText="1"/>
    </xf>
    <xf numFmtId="164" fontId="45" fillId="19" borderId="28" xfId="3" applyFont="1" applyFill="1" applyBorder="1" applyAlignment="1">
      <alignment horizontal="center" vertical="center"/>
    </xf>
    <xf numFmtId="164" fontId="45" fillId="19" borderId="63" xfId="3" applyFont="1" applyFill="1" applyBorder="1" applyAlignment="1">
      <alignment horizontal="center" vertical="center"/>
    </xf>
    <xf numFmtId="164" fontId="45" fillId="19" borderId="19" xfId="3" applyFont="1" applyFill="1" applyBorder="1" applyAlignment="1">
      <alignment horizontal="center" vertical="center"/>
    </xf>
    <xf numFmtId="164" fontId="45" fillId="19" borderId="53" xfId="3" applyFont="1" applyFill="1" applyBorder="1" applyAlignment="1">
      <alignment horizontal="center" vertical="center"/>
    </xf>
    <xf numFmtId="4" fontId="45" fillId="20" borderId="50" xfId="0" applyNumberFormat="1" applyFont="1" applyFill="1" applyBorder="1" applyAlignment="1" applyProtection="1">
      <alignment horizontal="right" vertical="center"/>
      <protection locked="0"/>
    </xf>
    <xf numFmtId="4" fontId="45" fillId="20" borderId="51" xfId="0" applyNumberFormat="1" applyFont="1" applyFill="1" applyBorder="1" applyAlignment="1" applyProtection="1">
      <alignment horizontal="right" vertical="center"/>
      <protection locked="0"/>
    </xf>
    <xf numFmtId="10" fontId="45" fillId="20" borderId="19" xfId="0" applyNumberFormat="1" applyFont="1" applyFill="1" applyBorder="1" applyAlignment="1" applyProtection="1">
      <alignment horizontal="right" vertical="center"/>
      <protection locked="0"/>
    </xf>
    <xf numFmtId="10" fontId="45" fillId="20" borderId="53" xfId="0" applyNumberFormat="1" applyFont="1" applyFill="1" applyBorder="1" applyAlignment="1" applyProtection="1">
      <alignment horizontal="right" vertical="center"/>
      <protection locked="0"/>
    </xf>
    <xf numFmtId="0" fontId="43" fillId="16" borderId="116" xfId="0" applyFont="1" applyFill="1" applyBorder="1" applyAlignment="1">
      <alignment horizontal="center" vertical="center"/>
    </xf>
    <xf numFmtId="0" fontId="43" fillId="16" borderId="23" xfId="0" applyFont="1" applyFill="1" applyBorder="1" applyAlignment="1">
      <alignment horizontal="center" vertical="center"/>
    </xf>
    <xf numFmtId="164" fontId="45" fillId="19" borderId="55" xfId="3" applyFont="1" applyFill="1" applyBorder="1" applyAlignment="1">
      <alignment horizontal="center" vertical="center"/>
    </xf>
    <xf numFmtId="164" fontId="45" fillId="19" borderId="56" xfId="3" applyFont="1" applyFill="1" applyBorder="1" applyAlignment="1">
      <alignment horizontal="center" vertical="center"/>
    </xf>
    <xf numFmtId="164" fontId="43" fillId="0" borderId="116" xfId="3" applyFont="1" applyBorder="1" applyAlignment="1">
      <alignment horizontal="center" vertical="center"/>
    </xf>
    <xf numFmtId="164" fontId="43" fillId="0" borderId="21" xfId="3" applyFont="1" applyBorder="1" applyAlignment="1">
      <alignment horizontal="center" vertical="center"/>
    </xf>
    <xf numFmtId="4" fontId="45" fillId="17" borderId="22" xfId="0" applyNumberFormat="1" applyFont="1" applyFill="1" applyBorder="1" applyAlignment="1" applyProtection="1">
      <alignment horizontal="justify" vertical="center" wrapText="1"/>
      <protection locked="0"/>
    </xf>
    <xf numFmtId="4" fontId="45" fillId="17" borderId="23" xfId="0" applyNumberFormat="1" applyFont="1" applyFill="1" applyBorder="1" applyAlignment="1" applyProtection="1">
      <alignment horizontal="justify" vertical="center" wrapText="1"/>
      <protection locked="0"/>
    </xf>
    <xf numFmtId="4" fontId="45" fillId="17" borderId="21" xfId="0" applyNumberFormat="1" applyFont="1" applyFill="1" applyBorder="1" applyAlignment="1" applyProtection="1">
      <alignment horizontal="justify" vertical="center" wrapText="1"/>
      <protection locked="0"/>
    </xf>
    <xf numFmtId="0" fontId="45" fillId="0" borderId="87" xfId="0" applyFont="1" applyBorder="1" applyAlignment="1">
      <alignment horizontal="justify" vertical="center" wrapText="1"/>
    </xf>
    <xf numFmtId="0" fontId="45" fillId="0" borderId="28" xfId="0" applyFont="1" applyBorder="1" applyAlignment="1">
      <alignment horizontal="justify" vertical="center" wrapText="1"/>
    </xf>
    <xf numFmtId="0" fontId="45" fillId="0" borderId="52" xfId="0" applyFont="1" applyBorder="1" applyAlignment="1">
      <alignment horizontal="justify" vertical="center" wrapText="1"/>
    </xf>
    <xf numFmtId="0" fontId="45" fillId="0" borderId="19" xfId="0" applyFont="1" applyBorder="1" applyAlignment="1">
      <alignment horizontal="justify" vertical="center" wrapText="1"/>
    </xf>
    <xf numFmtId="0" fontId="45" fillId="0" borderId="54" xfId="0" applyFont="1" applyBorder="1" applyAlignment="1">
      <alignment horizontal="justify" vertical="center" wrapText="1"/>
    </xf>
    <xf numFmtId="0" fontId="45" fillId="0" borderId="55" xfId="0" applyFont="1" applyBorder="1" applyAlignment="1">
      <alignment horizontal="justify" vertical="center" wrapText="1"/>
    </xf>
    <xf numFmtId="0" fontId="43" fillId="0" borderId="22" xfId="0" applyFont="1" applyBorder="1" applyAlignment="1">
      <alignment horizontal="right" vertical="center" wrapText="1"/>
    </xf>
    <xf numFmtId="0" fontId="43" fillId="0" borderId="23" xfId="0" applyFont="1" applyBorder="1" applyAlignment="1">
      <alignment horizontal="right" vertical="center" wrapText="1"/>
    </xf>
    <xf numFmtId="0" fontId="43" fillId="0" borderId="85" xfId="0" applyFont="1" applyBorder="1" applyAlignment="1">
      <alignment horizontal="right" vertical="center" wrapText="1"/>
    </xf>
    <xf numFmtId="0" fontId="51" fillId="0" borderId="50" xfId="0" applyFont="1" applyFill="1" applyBorder="1" applyAlignment="1">
      <alignment horizontal="left" vertical="center" wrapText="1"/>
    </xf>
    <xf numFmtId="0" fontId="51" fillId="0" borderId="55" xfId="0" applyFont="1" applyFill="1" applyBorder="1" applyAlignment="1">
      <alignment horizontal="left" vertical="center" wrapText="1"/>
    </xf>
    <xf numFmtId="0" fontId="51" fillId="0" borderId="117" xfId="0" applyFont="1" applyFill="1" applyBorder="1" applyAlignment="1">
      <alignment horizontal="left" vertical="center" wrapText="1"/>
    </xf>
    <xf numFmtId="0" fontId="51" fillId="0" borderId="107" xfId="0" applyFont="1" applyFill="1" applyBorder="1" applyAlignment="1">
      <alignment horizontal="left" vertical="center" wrapText="1"/>
    </xf>
    <xf numFmtId="0" fontId="51" fillId="0" borderId="103" xfId="0" applyFont="1" applyFill="1" applyBorder="1" applyAlignment="1">
      <alignment horizontal="left" vertical="center" wrapText="1"/>
    </xf>
    <xf numFmtId="4" fontId="43" fillId="0" borderId="116" xfId="0" applyNumberFormat="1" applyFont="1" applyFill="1" applyBorder="1" applyAlignment="1">
      <alignment horizontal="center" vertical="center"/>
    </xf>
    <xf numFmtId="4" fontId="43" fillId="0" borderId="21" xfId="0" applyNumberFormat="1" applyFont="1" applyFill="1" applyBorder="1" applyAlignment="1">
      <alignment horizontal="center" vertical="center"/>
    </xf>
    <xf numFmtId="0" fontId="45" fillId="0" borderId="0" xfId="0" applyFont="1" applyBorder="1" applyAlignment="1">
      <alignment horizontal="center" vertical="center"/>
    </xf>
    <xf numFmtId="0" fontId="44" fillId="14" borderId="1" xfId="0" applyFont="1" applyFill="1" applyBorder="1" applyAlignment="1">
      <alignment horizontal="center" vertical="center"/>
    </xf>
    <xf numFmtId="0" fontId="44" fillId="14" borderId="2" xfId="0" applyFont="1" applyFill="1" applyBorder="1" applyAlignment="1">
      <alignment horizontal="center" vertical="center"/>
    </xf>
    <xf numFmtId="0" fontId="44" fillId="14" borderId="3" xfId="0" applyFont="1" applyFill="1" applyBorder="1" applyAlignment="1">
      <alignment horizontal="center" vertical="center"/>
    </xf>
    <xf numFmtId="0" fontId="44" fillId="14" borderId="6" xfId="0" applyFont="1" applyFill="1" applyBorder="1" applyAlignment="1">
      <alignment horizontal="center" vertical="center"/>
    </xf>
    <xf numFmtId="0" fontId="44" fillId="14" borderId="7" xfId="0" applyFont="1" applyFill="1" applyBorder="1" applyAlignment="1">
      <alignment horizontal="center" vertical="center"/>
    </xf>
    <xf numFmtId="0" fontId="44" fillId="14" borderId="8" xfId="0" applyFont="1" applyFill="1" applyBorder="1" applyAlignment="1">
      <alignment horizontal="center" vertical="center"/>
    </xf>
    <xf numFmtId="0" fontId="52" fillId="0" borderId="0" xfId="0" applyFont="1" applyAlignment="1">
      <alignment horizontal="justify" vertical="top" wrapText="1"/>
    </xf>
    <xf numFmtId="0" fontId="43" fillId="16" borderId="22" xfId="0" applyFont="1" applyFill="1" applyBorder="1" applyAlignment="1">
      <alignment horizontal="left" vertical="center"/>
    </xf>
    <xf numFmtId="0" fontId="43" fillId="16" borderId="23" xfId="0" applyFont="1" applyFill="1" applyBorder="1" applyAlignment="1">
      <alignment horizontal="left" vertical="center"/>
    </xf>
    <xf numFmtId="0" fontId="43" fillId="16" borderId="21" xfId="0" applyFont="1" applyFill="1" applyBorder="1" applyAlignment="1">
      <alignment horizontal="left" vertical="center"/>
    </xf>
    <xf numFmtId="0" fontId="51" fillId="0" borderId="22" xfId="0" applyFont="1" applyFill="1" applyBorder="1" applyAlignment="1">
      <alignment horizontal="left" vertical="center" wrapText="1"/>
    </xf>
    <xf numFmtId="0" fontId="51" fillId="0" borderId="23" xfId="0" applyFont="1" applyFill="1" applyBorder="1" applyAlignment="1">
      <alignment horizontal="left" vertical="center" wrapText="1"/>
    </xf>
    <xf numFmtId="0" fontId="51" fillId="0" borderId="85" xfId="0" applyFont="1" applyFill="1" applyBorder="1" applyAlignment="1">
      <alignment horizontal="left" vertical="center" wrapText="1"/>
    </xf>
    <xf numFmtId="4" fontId="45" fillId="19" borderId="50" xfId="0" applyNumberFormat="1" applyFont="1" applyFill="1" applyBorder="1" applyAlignment="1">
      <alignment horizontal="center" vertical="center"/>
    </xf>
    <xf numFmtId="4" fontId="45" fillId="19" borderId="51" xfId="0" applyNumberFormat="1" applyFont="1" applyFill="1" applyBorder="1" applyAlignment="1">
      <alignment horizontal="center" vertical="center"/>
    </xf>
    <xf numFmtId="4" fontId="45" fillId="0" borderId="107" xfId="0" applyNumberFormat="1" applyFont="1" applyFill="1" applyBorder="1" applyAlignment="1">
      <alignment horizontal="center" vertical="center"/>
    </xf>
    <xf numFmtId="4" fontId="45" fillId="0" borderId="108" xfId="0" applyNumberFormat="1" applyFont="1" applyFill="1" applyBorder="1" applyAlignment="1">
      <alignment horizontal="center" vertical="center"/>
    </xf>
    <xf numFmtId="0" fontId="45" fillId="16" borderId="116" xfId="0" applyFont="1" applyFill="1" applyBorder="1" applyAlignment="1">
      <alignment horizontal="center" vertical="center"/>
    </xf>
    <xf numFmtId="0" fontId="45" fillId="16" borderId="21" xfId="0" applyFont="1" applyFill="1" applyBorder="1" applyAlignment="1">
      <alignment horizontal="center" vertical="center"/>
    </xf>
    <xf numFmtId="0" fontId="43" fillId="0" borderId="19" xfId="0" applyFont="1" applyFill="1" applyBorder="1" applyAlignment="1">
      <alignment horizontal="left" vertical="center" wrapText="1"/>
    </xf>
    <xf numFmtId="4" fontId="43" fillId="22" borderId="27" xfId="0" applyNumberFormat="1" applyFont="1" applyFill="1" applyBorder="1" applyAlignment="1">
      <alignment horizontal="center" vertical="center"/>
    </xf>
    <xf numFmtId="0" fontId="43" fillId="0" borderId="27" xfId="0" applyFont="1" applyFill="1" applyBorder="1" applyAlignment="1">
      <alignment horizontal="left" vertical="center" wrapText="1"/>
    </xf>
    <xf numFmtId="4" fontId="43" fillId="22" borderId="28" xfId="0" applyNumberFormat="1" applyFont="1" applyFill="1" applyBorder="1" applyAlignment="1">
      <alignment horizontal="center" vertical="center"/>
    </xf>
    <xf numFmtId="4" fontId="45" fillId="19" borderId="26" xfId="0" applyNumberFormat="1" applyFont="1" applyFill="1" applyBorder="1" applyAlignment="1">
      <alignment horizontal="center" vertical="center"/>
    </xf>
    <xf numFmtId="4" fontId="45" fillId="19" borderId="29" xfId="0" applyNumberFormat="1" applyFont="1" applyFill="1" applyBorder="1" applyAlignment="1">
      <alignment horizontal="center" vertical="center"/>
    </xf>
    <xf numFmtId="0" fontId="43" fillId="16" borderId="46" xfId="0" applyFont="1" applyFill="1" applyBorder="1" applyAlignment="1">
      <alignment horizontal="left" vertical="center" wrapText="1"/>
    </xf>
    <xf numFmtId="0" fontId="43" fillId="16" borderId="47" xfId="0" applyFont="1" applyFill="1" applyBorder="1" applyAlignment="1">
      <alignment horizontal="left" vertical="center" wrapText="1"/>
    </xf>
    <xf numFmtId="0" fontId="43" fillId="0" borderId="52" xfId="0" applyFont="1" applyBorder="1" applyAlignment="1">
      <alignment horizontal="left" vertical="center"/>
    </xf>
    <xf numFmtId="0" fontId="43" fillId="0" borderId="19" xfId="0" applyFont="1" applyBorder="1" applyAlignment="1">
      <alignment horizontal="left" vertical="center"/>
    </xf>
    <xf numFmtId="0" fontId="43" fillId="0" borderId="88" xfId="0" applyFont="1" applyBorder="1" applyAlignment="1">
      <alignment horizontal="left" vertical="center" wrapText="1"/>
    </xf>
    <xf numFmtId="0" fontId="43" fillId="0" borderId="27" xfId="0" applyFont="1" applyBorder="1" applyAlignment="1">
      <alignment horizontal="left" vertical="center" wrapText="1"/>
    </xf>
    <xf numFmtId="0" fontId="43" fillId="0" borderId="87" xfId="0" applyFont="1" applyFill="1" applyBorder="1" applyAlignment="1">
      <alignment horizontal="left" vertical="center"/>
    </xf>
    <xf numFmtId="0" fontId="43" fillId="0" borderId="52" xfId="0" applyFont="1" applyFill="1" applyBorder="1" applyAlignment="1">
      <alignment horizontal="left" vertical="center"/>
    </xf>
    <xf numFmtId="0" fontId="43" fillId="0" borderId="49" xfId="0" applyFont="1" applyFill="1" applyBorder="1" applyAlignment="1">
      <alignment horizontal="left" vertical="center"/>
    </xf>
    <xf numFmtId="0" fontId="43" fillId="0" borderId="50" xfId="0" applyFont="1" applyFill="1" applyBorder="1" applyAlignment="1">
      <alignment horizontal="left" vertical="center"/>
    </xf>
    <xf numFmtId="0" fontId="43" fillId="0" borderId="52" xfId="0" applyFont="1" applyFill="1" applyBorder="1" applyAlignment="1">
      <alignment horizontal="left" vertical="center" wrapText="1"/>
    </xf>
    <xf numFmtId="0" fontId="43" fillId="16" borderId="21"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3" xfId="0" applyFont="1" applyFill="1" applyBorder="1" applyAlignment="1">
      <alignment horizontal="center" vertical="center" wrapText="1"/>
    </xf>
    <xf numFmtId="3" fontId="0" fillId="0" borderId="80" xfId="0" applyNumberFormat="1" applyBorder="1" applyAlignment="1">
      <alignment horizontal="left" vertical="center"/>
    </xf>
    <xf numFmtId="3" fontId="0" fillId="0" borderId="97" xfId="0" applyNumberFormat="1" applyFont="1" applyBorder="1" applyAlignment="1">
      <alignment horizontal="left" vertical="center"/>
    </xf>
    <xf numFmtId="3" fontId="0" fillId="0" borderId="98" xfId="0" applyNumberFormat="1" applyBorder="1" applyAlignment="1">
      <alignment horizontal="left" vertical="center"/>
    </xf>
    <xf numFmtId="3" fontId="0" fillId="0" borderId="13" xfId="0" applyNumberFormat="1" applyFont="1" applyBorder="1" applyAlignment="1">
      <alignment horizontal="left" vertical="center"/>
    </xf>
    <xf numFmtId="3" fontId="0" fillId="0" borderId="75" xfId="0" applyNumberFormat="1" applyBorder="1" applyAlignment="1">
      <alignment horizontal="left" vertical="center"/>
    </xf>
    <xf numFmtId="3" fontId="0" fillId="0" borderId="10" xfId="0" applyNumberFormat="1" applyFont="1" applyBorder="1" applyAlignment="1">
      <alignment horizontal="left" vertical="center"/>
    </xf>
    <xf numFmtId="3" fontId="0" fillId="0" borderId="77" xfId="0" applyNumberFormat="1" applyBorder="1" applyAlignment="1">
      <alignment horizontal="left" vertical="center"/>
    </xf>
    <xf numFmtId="3" fontId="0" fillId="0" borderId="100" xfId="0" applyNumberFormat="1" applyFont="1" applyBorder="1" applyAlignment="1">
      <alignment horizontal="left" vertical="center"/>
    </xf>
    <xf numFmtId="0" fontId="1" fillId="0" borderId="0" xfId="0" applyFont="1" applyBorder="1" applyAlignment="1">
      <alignment horizontal="left" vertical="top"/>
    </xf>
    <xf numFmtId="4" fontId="0" fillId="13" borderId="43" xfId="0" applyNumberFormat="1" applyFill="1" applyBorder="1" applyAlignment="1">
      <alignment horizontal="right"/>
    </xf>
    <xf numFmtId="4" fontId="0" fillId="13" borderId="29" xfId="0" applyNumberFormat="1" applyFill="1" applyBorder="1" applyAlignment="1">
      <alignment horizontal="right"/>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4" fontId="14" fillId="5" borderId="22" xfId="0" applyNumberFormat="1" applyFont="1" applyFill="1" applyBorder="1" applyAlignment="1" applyProtection="1">
      <alignment horizontal="left" vertical="top" wrapText="1"/>
      <protection locked="0"/>
    </xf>
    <xf numFmtId="4" fontId="0" fillId="5" borderId="23" xfId="0" applyNumberFormat="1" applyFill="1" applyBorder="1" applyAlignment="1" applyProtection="1">
      <alignment horizontal="left" vertical="top" wrapText="1"/>
      <protection locked="0"/>
    </xf>
    <xf numFmtId="4" fontId="14" fillId="5" borderId="1" xfId="0" applyNumberFormat="1" applyFont="1" applyFill="1" applyBorder="1" applyAlignment="1" applyProtection="1">
      <alignment horizontal="left" vertical="top" wrapText="1"/>
      <protection locked="0"/>
    </xf>
    <xf numFmtId="4" fontId="0" fillId="5" borderId="2" xfId="0" applyNumberFormat="1" applyFill="1" applyBorder="1" applyAlignment="1" applyProtection="1">
      <alignment horizontal="left" vertical="top" wrapText="1"/>
      <protection locked="0"/>
    </xf>
    <xf numFmtId="4" fontId="0" fillId="5" borderId="3" xfId="0" applyNumberFormat="1" applyFill="1" applyBorder="1" applyAlignment="1" applyProtection="1">
      <alignment horizontal="left" vertical="top" wrapText="1"/>
      <protection locked="0"/>
    </xf>
    <xf numFmtId="0" fontId="11"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16" fillId="3" borderId="21" xfId="0" applyFont="1" applyFill="1" applyBorder="1" applyAlignment="1">
      <alignment horizontal="center" vertical="center"/>
    </xf>
    <xf numFmtId="4" fontId="15" fillId="13" borderId="23" xfId="0" applyNumberFormat="1" applyFont="1" applyFill="1" applyBorder="1" applyAlignment="1">
      <alignment horizontal="right"/>
    </xf>
    <xf numFmtId="4" fontId="15" fillId="13" borderId="21" xfId="0" applyNumberFormat="1" applyFont="1" applyFill="1" applyBorder="1" applyAlignment="1">
      <alignment horizontal="right"/>
    </xf>
    <xf numFmtId="0" fontId="11" fillId="3" borderId="22" xfId="0" applyFont="1" applyFill="1" applyBorder="1" applyAlignment="1">
      <alignment horizontal="center" vertical="center"/>
    </xf>
    <xf numFmtId="0" fontId="11" fillId="3" borderId="23" xfId="0" applyFont="1" applyFill="1" applyBorder="1" applyAlignment="1">
      <alignment horizontal="center" vertical="center"/>
    </xf>
    <xf numFmtId="9" fontId="13" fillId="6" borderId="26" xfId="0" applyNumberFormat="1" applyFont="1" applyFill="1" applyBorder="1" applyAlignment="1">
      <alignment horizontal="center" wrapText="1"/>
    </xf>
    <xf numFmtId="0" fontId="13" fillId="6" borderId="29" xfId="0" applyFont="1" applyFill="1" applyBorder="1" applyAlignment="1">
      <alignment horizontal="center" wrapText="1"/>
    </xf>
    <xf numFmtId="0" fontId="11" fillId="3" borderId="1" xfId="0" applyFont="1" applyFill="1" applyBorder="1" applyAlignment="1">
      <alignment horizontal="center" vertical="center"/>
    </xf>
    <xf numFmtId="0" fontId="11" fillId="3" borderId="2" xfId="0" applyFont="1" applyFill="1" applyBorder="1" applyAlignment="1">
      <alignment horizontal="center" vertical="center"/>
    </xf>
    <xf numFmtId="0" fontId="11" fillId="3" borderId="3" xfId="0" applyFont="1" applyFill="1" applyBorder="1" applyAlignment="1">
      <alignment horizontal="center" vertical="center"/>
    </xf>
    <xf numFmtId="0" fontId="19" fillId="0" borderId="44" xfId="0" applyFont="1" applyBorder="1" applyAlignment="1">
      <alignment horizontal="center"/>
    </xf>
    <xf numFmtId="0" fontId="19" fillId="0" borderId="45" xfId="0" applyFont="1" applyBorder="1" applyAlignment="1">
      <alignment horizontal="center"/>
    </xf>
    <xf numFmtId="0" fontId="13" fillId="0" borderId="44" xfId="0" applyFont="1" applyBorder="1" applyAlignment="1">
      <alignment horizontal="center" vertical="center" wrapText="1"/>
    </xf>
    <xf numFmtId="0" fontId="13" fillId="0" borderId="45" xfId="0" applyFont="1" applyBorder="1" applyAlignment="1">
      <alignment horizontal="center" vertical="center" wrapText="1"/>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center" vertical="center" wrapText="1"/>
    </xf>
    <xf numFmtId="4" fontId="14" fillId="5" borderId="2" xfId="0" applyNumberFormat="1" applyFont="1" applyFill="1" applyBorder="1" applyAlignment="1" applyProtection="1">
      <alignment horizontal="left" vertical="top" wrapText="1"/>
      <protection locked="0"/>
    </xf>
    <xf numFmtId="4" fontId="17" fillId="5" borderId="19" xfId="0" applyNumberFormat="1" applyFont="1" applyFill="1" applyBorder="1" applyAlignment="1" applyProtection="1">
      <alignment horizontal="left" vertical="top" wrapText="1"/>
      <protection locked="0"/>
    </xf>
    <xf numFmtId="0" fontId="13" fillId="7" borderId="26" xfId="0" applyFont="1" applyFill="1" applyBorder="1" applyAlignment="1">
      <alignment horizontal="center" wrapText="1"/>
    </xf>
    <xf numFmtId="0" fontId="13" fillId="7" borderId="29" xfId="0" applyFont="1" applyFill="1" applyBorder="1" applyAlignment="1">
      <alignment horizontal="center" wrapText="1"/>
    </xf>
    <xf numFmtId="0" fontId="1" fillId="10" borderId="1" xfId="0" applyFont="1" applyFill="1" applyBorder="1" applyAlignment="1">
      <alignment horizontal="center"/>
    </xf>
    <xf numFmtId="0" fontId="1" fillId="10" borderId="2" xfId="0" applyFont="1" applyFill="1" applyBorder="1" applyAlignment="1">
      <alignment horizontal="center"/>
    </xf>
    <xf numFmtId="0" fontId="1" fillId="10" borderId="3" xfId="0" applyFont="1" applyFill="1" applyBorder="1" applyAlignment="1">
      <alignment horizontal="center"/>
    </xf>
    <xf numFmtId="0" fontId="1" fillId="10" borderId="6" xfId="0" applyFont="1" applyFill="1" applyBorder="1" applyAlignment="1">
      <alignment horizontal="center"/>
    </xf>
    <xf numFmtId="0" fontId="1" fillId="10" borderId="7" xfId="0" applyFont="1" applyFill="1" applyBorder="1" applyAlignment="1">
      <alignment horizontal="center"/>
    </xf>
    <xf numFmtId="0" fontId="1" fillId="10" borderId="8" xfId="0" applyFont="1" applyFill="1" applyBorder="1" applyAlignment="1">
      <alignment horizontal="center"/>
    </xf>
    <xf numFmtId="0" fontId="19" fillId="0" borderId="44" xfId="0" applyFont="1" applyBorder="1" applyAlignment="1">
      <alignment horizontal="center" wrapText="1"/>
    </xf>
    <xf numFmtId="0" fontId="19" fillId="0" borderId="45" xfId="0" applyFont="1" applyBorder="1" applyAlignment="1">
      <alignment horizontal="center" wrapText="1"/>
    </xf>
    <xf numFmtId="0" fontId="1" fillId="0" borderId="44" xfId="0" applyFont="1" applyBorder="1" applyAlignment="1">
      <alignment horizontal="center"/>
    </xf>
    <xf numFmtId="0" fontId="1" fillId="0" borderId="45" xfId="0" applyFont="1" applyBorder="1" applyAlignment="1">
      <alignment horizontal="center"/>
    </xf>
    <xf numFmtId="0" fontId="1" fillId="10" borderId="22" xfId="0" applyFont="1" applyFill="1" applyBorder="1" applyAlignment="1">
      <alignment horizontal="center" wrapText="1"/>
    </xf>
    <xf numFmtId="0" fontId="1" fillId="10" borderId="23" xfId="0" applyFont="1" applyFill="1" applyBorder="1" applyAlignment="1">
      <alignment horizontal="center" wrapText="1"/>
    </xf>
    <xf numFmtId="0" fontId="1" fillId="10" borderId="21" xfId="0" applyFont="1" applyFill="1" applyBorder="1" applyAlignment="1">
      <alignment horizontal="center" wrapText="1"/>
    </xf>
    <xf numFmtId="0" fontId="28" fillId="0" borderId="0" xfId="0" applyFont="1" applyBorder="1" applyAlignment="1">
      <alignment horizontal="justify" vertical="top" wrapText="1"/>
    </xf>
    <xf numFmtId="0" fontId="11" fillId="3" borderId="21" xfId="0" applyFont="1" applyFill="1" applyBorder="1" applyAlignment="1">
      <alignment horizontal="center" vertical="center"/>
    </xf>
    <xf numFmtId="10" fontId="24" fillId="5" borderId="57" xfId="0" applyNumberFormat="1" applyFont="1" applyFill="1" applyBorder="1" applyAlignment="1" applyProtection="1">
      <alignment horizontal="center" vertical="center" wrapText="1"/>
      <protection locked="0"/>
    </xf>
    <xf numFmtId="10" fontId="24" fillId="5" borderId="58" xfId="0" applyNumberFormat="1" applyFont="1" applyFill="1" applyBorder="1" applyAlignment="1" applyProtection="1">
      <alignment horizontal="center" vertical="center" wrapText="1"/>
      <protection locked="0"/>
    </xf>
    <xf numFmtId="10" fontId="25" fillId="5" borderId="59" xfId="0" applyNumberFormat="1" applyFont="1" applyFill="1" applyBorder="1" applyAlignment="1" applyProtection="1">
      <alignment horizontal="center" vertical="center" wrapText="1"/>
      <protection locked="0"/>
    </xf>
    <xf numFmtId="10" fontId="25" fillId="5" borderId="60" xfId="0" applyNumberFormat="1" applyFont="1" applyFill="1" applyBorder="1" applyAlignment="1" applyProtection="1">
      <alignment horizontal="center" vertical="center" wrapText="1"/>
      <protection locked="0"/>
    </xf>
    <xf numFmtId="10" fontId="25" fillId="5" borderId="64" xfId="0" applyNumberFormat="1" applyFont="1" applyFill="1" applyBorder="1" applyAlignment="1" applyProtection="1">
      <alignment horizontal="center" vertical="center"/>
      <protection locked="0"/>
    </xf>
    <xf numFmtId="10" fontId="25" fillId="5" borderId="65" xfId="0" applyNumberFormat="1" applyFont="1" applyFill="1" applyBorder="1" applyAlignment="1" applyProtection="1">
      <alignment horizontal="center" vertical="center"/>
      <protection locked="0"/>
    </xf>
    <xf numFmtId="0" fontId="28" fillId="0" borderId="0" xfId="0" applyFont="1" applyBorder="1" applyAlignment="1">
      <alignment horizontal="left" vertical="top" wrapText="1"/>
    </xf>
    <xf numFmtId="0" fontId="28" fillId="0" borderId="0" xfId="0" applyFont="1" applyBorder="1" applyAlignment="1">
      <alignment horizontal="justify" vertical="center" wrapText="1"/>
    </xf>
    <xf numFmtId="4" fontId="14" fillId="5" borderId="52" xfId="0" applyNumberFormat="1" applyFont="1" applyFill="1" applyBorder="1" applyAlignment="1" applyProtection="1">
      <alignment horizontal="left" vertical="top" wrapText="1"/>
      <protection locked="0"/>
    </xf>
    <xf numFmtId="4" fontId="0" fillId="5" borderId="19" xfId="0" applyNumberFormat="1" applyFill="1" applyBorder="1" applyAlignment="1" applyProtection="1">
      <alignment horizontal="left" vertical="top" wrapText="1"/>
      <protection locked="0"/>
    </xf>
    <xf numFmtId="4" fontId="0" fillId="5" borderId="53" xfId="0" applyNumberFormat="1" applyFill="1" applyBorder="1" applyAlignment="1" applyProtection="1">
      <alignment horizontal="left" vertical="top" wrapText="1"/>
      <protection locked="0"/>
    </xf>
    <xf numFmtId="0" fontId="11" fillId="7" borderId="23" xfId="0" applyFont="1" applyFill="1" applyBorder="1" applyAlignment="1">
      <alignment horizontal="center" vertical="center"/>
    </xf>
    <xf numFmtId="0" fontId="30" fillId="6" borderId="23" xfId="0" applyFont="1" applyFill="1" applyBorder="1" applyAlignment="1">
      <alignment horizontal="center" vertical="center"/>
    </xf>
    <xf numFmtId="0" fontId="11" fillId="7" borderId="21" xfId="0" applyFont="1" applyFill="1" applyBorder="1" applyAlignment="1">
      <alignment horizontal="center" vertical="center"/>
    </xf>
    <xf numFmtId="0" fontId="35" fillId="0" borderId="1" xfId="0" applyFont="1" applyBorder="1" applyAlignment="1">
      <alignment horizontal="justify" vertical="top"/>
    </xf>
    <xf numFmtId="0" fontId="35" fillId="0" borderId="2" xfId="0" applyFont="1" applyBorder="1" applyAlignment="1">
      <alignment horizontal="justify" vertical="top"/>
    </xf>
    <xf numFmtId="0" fontId="35" fillId="0" borderId="3" xfId="0" applyFont="1" applyBorder="1" applyAlignment="1">
      <alignment horizontal="justify" vertical="top"/>
    </xf>
    <xf numFmtId="0" fontId="35" fillId="0" borderId="4" xfId="0" applyFont="1" applyBorder="1" applyAlignment="1">
      <alignment horizontal="justify" vertical="top"/>
    </xf>
    <xf numFmtId="0" fontId="35" fillId="0" borderId="0" xfId="0" applyFont="1" applyBorder="1" applyAlignment="1">
      <alignment horizontal="justify" vertical="top"/>
    </xf>
    <xf numFmtId="0" fontId="35" fillId="0" borderId="5" xfId="0" applyFont="1" applyBorder="1" applyAlignment="1">
      <alignment horizontal="justify" vertical="top"/>
    </xf>
    <xf numFmtId="0" fontId="59" fillId="0" borderId="0" xfId="0" applyFont="1" applyBorder="1" applyAlignment="1">
      <alignment horizontal="center" vertical="center"/>
    </xf>
  </cellXfs>
  <cellStyles count="4">
    <cellStyle name="Millares" xfId="3" builtinId="3"/>
    <cellStyle name="Normal" xfId="0" builtinId="0"/>
    <cellStyle name="Normal 2" xfId="1" xr:uid="{00000000-0005-0000-0000-000002000000}"/>
    <cellStyle name="Porcentual 2" xfId="2" xr:uid="{00000000-0005-0000-0000-000003000000}"/>
  </cellStyles>
  <dxfs count="0"/>
  <tableStyles count="0" defaultTableStyle="TableStyleMedium9" defaultPivotStyle="PivotStyleLight16"/>
  <colors>
    <mruColors>
      <color rgb="FFCCCCFF"/>
      <color rgb="FFFF7C80"/>
      <color rgb="FFFF9999"/>
      <color rgb="FFFFFFCC"/>
      <color rgb="FF09040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6.jpeg"/><Relationship Id="rId4" Type="http://schemas.openxmlformats.org/officeDocument/2006/relationships/image" Target="../media/image4.jpeg"/></Relationships>
</file>

<file path=xl/drawings/_rels/drawing3.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2.jpeg"/><Relationship Id="rId1" Type="http://schemas.openxmlformats.org/officeDocument/2006/relationships/image" Target="../media/image1.jpeg"/><Relationship Id="rId5" Type="http://schemas.openxmlformats.org/officeDocument/2006/relationships/image" Target="../media/image4.jpeg"/><Relationship Id="rId4" Type="http://schemas.openxmlformats.org/officeDocument/2006/relationships/image" Target="../media/image3.jpeg"/></Relationships>
</file>

<file path=xl/drawings/_rels/drawing4.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4.jpeg"/><Relationship Id="rId1" Type="http://schemas.openxmlformats.org/officeDocument/2006/relationships/image" Target="../media/image1.jpeg"/><Relationship Id="rId5" Type="http://schemas.openxmlformats.org/officeDocument/2006/relationships/image" Target="../media/image3.jpeg"/><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image" Target="../media/image2.jpeg"/><Relationship Id="rId5" Type="http://schemas.openxmlformats.org/officeDocument/2006/relationships/image" Target="../media/image4.jpeg"/><Relationship Id="rId4" Type="http://schemas.openxmlformats.org/officeDocument/2006/relationships/image" Target="../media/image3.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image" Target="../media/image2.jpeg"/><Relationship Id="rId5" Type="http://schemas.openxmlformats.org/officeDocument/2006/relationships/image" Target="../media/image4.jpeg"/><Relationship Id="rId4" Type="http://schemas.openxmlformats.org/officeDocument/2006/relationships/image" Target="../media/image3.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image" Target="../media/image2.jpeg"/><Relationship Id="rId5" Type="http://schemas.openxmlformats.org/officeDocument/2006/relationships/image" Target="../media/image4.jpeg"/><Relationship Id="rId4"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114301</xdr:colOff>
      <xdr:row>2</xdr:row>
      <xdr:rowOff>66675</xdr:rowOff>
    </xdr:from>
    <xdr:to>
      <xdr:col>2</xdr:col>
      <xdr:colOff>114301</xdr:colOff>
      <xdr:row>5</xdr:row>
      <xdr:rowOff>131445</xdr:rowOff>
    </xdr:to>
    <xdr:pic>
      <xdr:nvPicPr>
        <xdr:cNvPr id="9" name="8 Imagen" descr="LOGO leader.jpg">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1" cstate="print"/>
        <a:stretch>
          <a:fillRect/>
        </a:stretch>
      </xdr:blipFill>
      <xdr:spPr>
        <a:xfrm>
          <a:off x="114301" y="676275"/>
          <a:ext cx="609600" cy="590550"/>
        </a:xfrm>
        <a:prstGeom prst="rect">
          <a:avLst/>
        </a:prstGeom>
      </xdr:spPr>
    </xdr:pic>
    <xdr:clientData/>
  </xdr:twoCellAnchor>
  <xdr:twoCellAnchor editAs="oneCell">
    <xdr:from>
      <xdr:col>2</xdr:col>
      <xdr:colOff>590550</xdr:colOff>
      <xdr:row>2</xdr:row>
      <xdr:rowOff>116204</xdr:rowOff>
    </xdr:from>
    <xdr:to>
      <xdr:col>4</xdr:col>
      <xdr:colOff>184019</xdr:colOff>
      <xdr:row>5</xdr:row>
      <xdr:rowOff>95249</xdr:rowOff>
    </xdr:to>
    <xdr:pic>
      <xdr:nvPicPr>
        <xdr:cNvPr id="10" name="9 Imagen" descr="feadernuevo12_06_2012.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stretch>
          <a:fillRect/>
        </a:stretch>
      </xdr:blipFill>
      <xdr:spPr>
        <a:xfrm>
          <a:off x="1177290" y="649604"/>
          <a:ext cx="1422269" cy="504825"/>
        </a:xfrm>
        <a:prstGeom prst="rect">
          <a:avLst/>
        </a:prstGeom>
      </xdr:spPr>
    </xdr:pic>
    <xdr:clientData/>
  </xdr:twoCellAnchor>
  <xdr:twoCellAnchor editAs="oneCell">
    <xdr:from>
      <xdr:col>4</xdr:col>
      <xdr:colOff>842012</xdr:colOff>
      <xdr:row>2</xdr:row>
      <xdr:rowOff>104776</xdr:rowOff>
    </xdr:from>
    <xdr:to>
      <xdr:col>6</xdr:col>
      <xdr:colOff>122555</xdr:colOff>
      <xdr:row>5</xdr:row>
      <xdr:rowOff>79360</xdr:rowOff>
    </xdr:to>
    <xdr:pic>
      <xdr:nvPicPr>
        <xdr:cNvPr id="12" name="11 Imagen" descr="nuevo_logoministerio.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cstate="print"/>
        <a:stretch>
          <a:fillRect/>
        </a:stretch>
      </xdr:blipFill>
      <xdr:spPr>
        <a:xfrm>
          <a:off x="3074672" y="638176"/>
          <a:ext cx="1632583" cy="500364"/>
        </a:xfrm>
        <a:prstGeom prst="rect">
          <a:avLst/>
        </a:prstGeom>
      </xdr:spPr>
    </xdr:pic>
    <xdr:clientData/>
  </xdr:twoCellAnchor>
  <xdr:twoCellAnchor editAs="oneCell">
    <xdr:from>
      <xdr:col>9</xdr:col>
      <xdr:colOff>168276</xdr:colOff>
      <xdr:row>2</xdr:row>
      <xdr:rowOff>12700</xdr:rowOff>
    </xdr:from>
    <xdr:to>
      <xdr:col>10</xdr:col>
      <xdr:colOff>343535</xdr:colOff>
      <xdr:row>5</xdr:row>
      <xdr:rowOff>57062</xdr:rowOff>
    </xdr:to>
    <xdr:pic>
      <xdr:nvPicPr>
        <xdr:cNvPr id="17" name="16 Imagen" descr="logocedeco.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4" cstate="print"/>
        <a:stretch>
          <a:fillRect/>
        </a:stretch>
      </xdr:blipFill>
      <xdr:spPr>
        <a:xfrm>
          <a:off x="7369176" y="596900"/>
          <a:ext cx="721359" cy="577762"/>
        </a:xfrm>
        <a:prstGeom prst="rect">
          <a:avLst/>
        </a:prstGeom>
      </xdr:spPr>
    </xdr:pic>
    <xdr:clientData/>
  </xdr:twoCellAnchor>
  <xdr:twoCellAnchor editAs="oneCell">
    <xdr:from>
      <xdr:col>2</xdr:col>
      <xdr:colOff>0</xdr:colOff>
      <xdr:row>435</xdr:row>
      <xdr:rowOff>0</xdr:rowOff>
    </xdr:from>
    <xdr:to>
      <xdr:col>2</xdr:col>
      <xdr:colOff>0</xdr:colOff>
      <xdr:row>438</xdr:row>
      <xdr:rowOff>88900</xdr:rowOff>
    </xdr:to>
    <xdr:pic>
      <xdr:nvPicPr>
        <xdr:cNvPr id="145" name="144 Imagen" descr="feadernuevo12_06_2012.jpg">
          <a:extLst>
            <a:ext uri="{FF2B5EF4-FFF2-40B4-BE49-F238E27FC236}">
              <a16:creationId xmlns:a16="http://schemas.microsoft.com/office/drawing/2014/main" id="{00000000-0008-0000-0000-000091000000}"/>
            </a:ext>
          </a:extLst>
        </xdr:cNvPr>
        <xdr:cNvPicPr>
          <a:picLocks noChangeAspect="1"/>
        </xdr:cNvPicPr>
      </xdr:nvPicPr>
      <xdr:blipFill>
        <a:blip xmlns:r="http://schemas.openxmlformats.org/officeDocument/2006/relationships" r:embed="rId2" cstate="print"/>
        <a:stretch>
          <a:fillRect/>
        </a:stretch>
      </xdr:blipFill>
      <xdr:spPr>
        <a:xfrm>
          <a:off x="304800" y="182146575"/>
          <a:ext cx="0" cy="647700"/>
        </a:xfrm>
        <a:prstGeom prst="rect">
          <a:avLst/>
        </a:prstGeom>
      </xdr:spPr>
    </xdr:pic>
    <xdr:clientData/>
  </xdr:twoCellAnchor>
  <xdr:twoCellAnchor editAs="oneCell">
    <xdr:from>
      <xdr:col>2</xdr:col>
      <xdr:colOff>0</xdr:colOff>
      <xdr:row>435</xdr:row>
      <xdr:rowOff>0</xdr:rowOff>
    </xdr:from>
    <xdr:to>
      <xdr:col>2</xdr:col>
      <xdr:colOff>0</xdr:colOff>
      <xdr:row>438</xdr:row>
      <xdr:rowOff>88900</xdr:rowOff>
    </xdr:to>
    <xdr:pic>
      <xdr:nvPicPr>
        <xdr:cNvPr id="151" name="150 Imagen" descr="feadernuevo12_06_2012.jpg">
          <a:extLst>
            <a:ext uri="{FF2B5EF4-FFF2-40B4-BE49-F238E27FC236}">
              <a16:creationId xmlns:a16="http://schemas.microsoft.com/office/drawing/2014/main" id="{00000000-0008-0000-0000-000097000000}"/>
            </a:ext>
          </a:extLst>
        </xdr:cNvPr>
        <xdr:cNvPicPr>
          <a:picLocks noChangeAspect="1"/>
        </xdr:cNvPicPr>
      </xdr:nvPicPr>
      <xdr:blipFill>
        <a:blip xmlns:r="http://schemas.openxmlformats.org/officeDocument/2006/relationships" r:embed="rId2" cstate="print"/>
        <a:stretch>
          <a:fillRect/>
        </a:stretch>
      </xdr:blipFill>
      <xdr:spPr>
        <a:xfrm>
          <a:off x="304800" y="191766825"/>
          <a:ext cx="0" cy="647700"/>
        </a:xfrm>
        <a:prstGeom prst="rect">
          <a:avLst/>
        </a:prstGeom>
      </xdr:spPr>
    </xdr:pic>
    <xdr:clientData/>
  </xdr:twoCellAnchor>
  <xdr:twoCellAnchor editAs="oneCell">
    <xdr:from>
      <xdr:col>6</xdr:col>
      <xdr:colOff>838200</xdr:colOff>
      <xdr:row>2</xdr:row>
      <xdr:rowOff>117165</xdr:rowOff>
    </xdr:from>
    <xdr:to>
      <xdr:col>8</xdr:col>
      <xdr:colOff>161925</xdr:colOff>
      <xdr:row>5</xdr:row>
      <xdr:rowOff>87709</xdr:rowOff>
    </xdr:to>
    <xdr:pic>
      <xdr:nvPicPr>
        <xdr:cNvPr id="3" name="Imagen 2">
          <a:extLst>
            <a:ext uri="{FF2B5EF4-FFF2-40B4-BE49-F238E27FC236}">
              <a16:creationId xmlns:a16="http://schemas.microsoft.com/office/drawing/2014/main" id="{5201B145-4273-4BE2-A476-4042A838240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5219700" y="650565"/>
          <a:ext cx="1472565" cy="496324"/>
        </a:xfrm>
        <a:prstGeom prst="rect">
          <a:avLst/>
        </a:prstGeom>
      </xdr:spPr>
    </xdr:pic>
    <xdr:clientData/>
  </xdr:twoCellAnchor>
  <xdr:twoCellAnchor editAs="oneCell">
    <xdr:from>
      <xdr:col>0</xdr:col>
      <xdr:colOff>847725</xdr:colOff>
      <xdr:row>321</xdr:row>
      <xdr:rowOff>0</xdr:rowOff>
    </xdr:from>
    <xdr:to>
      <xdr:col>1</xdr:col>
      <xdr:colOff>3810</xdr:colOff>
      <xdr:row>322</xdr:row>
      <xdr:rowOff>276860</xdr:rowOff>
    </xdr:to>
    <xdr:pic>
      <xdr:nvPicPr>
        <xdr:cNvPr id="22" name="21 Imagen" descr="feadernuevo12_06_2012.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2" cstate="print"/>
        <a:stretch>
          <a:fillRect/>
        </a:stretch>
      </xdr:blipFill>
      <xdr:spPr>
        <a:xfrm>
          <a:off x="634365" y="83400900"/>
          <a:ext cx="1905" cy="635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95251</xdr:colOff>
      <xdr:row>5</xdr:row>
      <xdr:rowOff>76200</xdr:rowOff>
    </xdr:from>
    <xdr:to>
      <xdr:col>10</xdr:col>
      <xdr:colOff>533401</xdr:colOff>
      <xdr:row>8</xdr:row>
      <xdr:rowOff>114300</xdr:rowOff>
    </xdr:to>
    <xdr:pic>
      <xdr:nvPicPr>
        <xdr:cNvPr id="15" name="14 Imagen" descr="LOGO leader.jpg">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1" cstate="print"/>
        <a:stretch>
          <a:fillRect/>
        </a:stretch>
      </xdr:blipFill>
      <xdr:spPr>
        <a:xfrm>
          <a:off x="6515101" y="1076325"/>
          <a:ext cx="723900" cy="609600"/>
        </a:xfrm>
        <a:prstGeom prst="rect">
          <a:avLst/>
        </a:prstGeom>
      </xdr:spPr>
    </xdr:pic>
    <xdr:clientData/>
  </xdr:twoCellAnchor>
  <xdr:twoCellAnchor editAs="oneCell">
    <xdr:from>
      <xdr:col>10</xdr:col>
      <xdr:colOff>523875</xdr:colOff>
      <xdr:row>5</xdr:row>
      <xdr:rowOff>38100</xdr:rowOff>
    </xdr:from>
    <xdr:to>
      <xdr:col>11</xdr:col>
      <xdr:colOff>1147949</xdr:colOff>
      <xdr:row>8</xdr:row>
      <xdr:rowOff>114300</xdr:rowOff>
    </xdr:to>
    <xdr:pic>
      <xdr:nvPicPr>
        <xdr:cNvPr id="16" name="15 Imagen" descr="feadernuevo12_06_2012.jpg">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cstate="print"/>
        <a:stretch>
          <a:fillRect/>
        </a:stretch>
      </xdr:blipFill>
      <xdr:spPr>
        <a:xfrm>
          <a:off x="7534275" y="1000125"/>
          <a:ext cx="1386074" cy="647700"/>
        </a:xfrm>
        <a:prstGeom prst="rect">
          <a:avLst/>
        </a:prstGeom>
      </xdr:spPr>
    </xdr:pic>
    <xdr:clientData/>
  </xdr:twoCellAnchor>
  <xdr:twoCellAnchor editAs="oneCell">
    <xdr:from>
      <xdr:col>12</xdr:col>
      <xdr:colOff>857249</xdr:colOff>
      <xdr:row>5</xdr:row>
      <xdr:rowOff>152400</xdr:rowOff>
    </xdr:from>
    <xdr:to>
      <xdr:col>13</xdr:col>
      <xdr:colOff>1276349</xdr:colOff>
      <xdr:row>8</xdr:row>
      <xdr:rowOff>66675</xdr:rowOff>
    </xdr:to>
    <xdr:pic>
      <xdr:nvPicPr>
        <xdr:cNvPr id="18" name="17 Imagen" descr="nuevo_logoministerio.jpg">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3" cstate="print"/>
        <a:stretch>
          <a:fillRect/>
        </a:stretch>
      </xdr:blipFill>
      <xdr:spPr>
        <a:xfrm>
          <a:off x="10363199" y="1114425"/>
          <a:ext cx="1381125" cy="485775"/>
        </a:xfrm>
        <a:prstGeom prst="rect">
          <a:avLst/>
        </a:prstGeom>
      </xdr:spPr>
    </xdr:pic>
    <xdr:clientData/>
  </xdr:twoCellAnchor>
  <xdr:twoCellAnchor editAs="oneCell">
    <xdr:from>
      <xdr:col>13</xdr:col>
      <xdr:colOff>1352550</xdr:colOff>
      <xdr:row>5</xdr:row>
      <xdr:rowOff>85725</xdr:rowOff>
    </xdr:from>
    <xdr:to>
      <xdr:col>14</xdr:col>
      <xdr:colOff>657225</xdr:colOff>
      <xdr:row>8</xdr:row>
      <xdr:rowOff>171449</xdr:rowOff>
    </xdr:to>
    <xdr:pic>
      <xdr:nvPicPr>
        <xdr:cNvPr id="19" name="18 Imagen" descr="logocedeco.jpg">
          <a:extLst>
            <a:ext uri="{FF2B5EF4-FFF2-40B4-BE49-F238E27FC236}">
              <a16:creationId xmlns:a16="http://schemas.microsoft.com/office/drawing/2014/main" id="{00000000-0008-0000-0100-000013000000}"/>
            </a:ext>
          </a:extLst>
        </xdr:cNvPr>
        <xdr:cNvPicPr>
          <a:picLocks noChangeAspect="1"/>
        </xdr:cNvPicPr>
      </xdr:nvPicPr>
      <xdr:blipFill>
        <a:blip xmlns:r="http://schemas.openxmlformats.org/officeDocument/2006/relationships" r:embed="rId4" cstate="print"/>
        <a:stretch>
          <a:fillRect/>
        </a:stretch>
      </xdr:blipFill>
      <xdr:spPr>
        <a:xfrm>
          <a:off x="11887200" y="1047750"/>
          <a:ext cx="885825" cy="657224"/>
        </a:xfrm>
        <a:prstGeom prst="rect">
          <a:avLst/>
        </a:prstGeom>
      </xdr:spPr>
    </xdr:pic>
    <xdr:clientData/>
  </xdr:twoCellAnchor>
  <xdr:twoCellAnchor editAs="oneCell">
    <xdr:from>
      <xdr:col>1</xdr:col>
      <xdr:colOff>123825</xdr:colOff>
      <xdr:row>49</xdr:row>
      <xdr:rowOff>76200</xdr:rowOff>
    </xdr:from>
    <xdr:to>
      <xdr:col>2</xdr:col>
      <xdr:colOff>419100</xdr:colOff>
      <xdr:row>52</xdr:row>
      <xdr:rowOff>114300</xdr:rowOff>
    </xdr:to>
    <xdr:pic>
      <xdr:nvPicPr>
        <xdr:cNvPr id="20" name="19 Imagen" descr="LOGO leader.jpg">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1" cstate="print"/>
        <a:stretch>
          <a:fillRect/>
        </a:stretch>
      </xdr:blipFill>
      <xdr:spPr>
        <a:xfrm>
          <a:off x="257175" y="1038225"/>
          <a:ext cx="742950" cy="609600"/>
        </a:xfrm>
        <a:prstGeom prst="rect">
          <a:avLst/>
        </a:prstGeom>
      </xdr:spPr>
    </xdr:pic>
    <xdr:clientData/>
  </xdr:twoCellAnchor>
  <xdr:twoCellAnchor editAs="oneCell">
    <xdr:from>
      <xdr:col>2</xdr:col>
      <xdr:colOff>514350</xdr:colOff>
      <xdr:row>49</xdr:row>
      <xdr:rowOff>38100</xdr:rowOff>
    </xdr:from>
    <xdr:to>
      <xdr:col>3</xdr:col>
      <xdr:colOff>1367024</xdr:colOff>
      <xdr:row>52</xdr:row>
      <xdr:rowOff>114300</xdr:rowOff>
    </xdr:to>
    <xdr:pic>
      <xdr:nvPicPr>
        <xdr:cNvPr id="21" name="20 Imagen" descr="feadernuevo12_06_2012.jpg">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2" cstate="print"/>
        <a:stretch>
          <a:fillRect/>
        </a:stretch>
      </xdr:blipFill>
      <xdr:spPr>
        <a:xfrm>
          <a:off x="1095375" y="1000125"/>
          <a:ext cx="1376549" cy="647700"/>
        </a:xfrm>
        <a:prstGeom prst="rect">
          <a:avLst/>
        </a:prstGeom>
      </xdr:spPr>
    </xdr:pic>
    <xdr:clientData/>
  </xdr:twoCellAnchor>
  <xdr:twoCellAnchor editAs="oneCell">
    <xdr:from>
      <xdr:col>3</xdr:col>
      <xdr:colOff>1362076</xdr:colOff>
      <xdr:row>49</xdr:row>
      <xdr:rowOff>114300</xdr:rowOff>
    </xdr:from>
    <xdr:to>
      <xdr:col>4</xdr:col>
      <xdr:colOff>595691</xdr:colOff>
      <xdr:row>52</xdr:row>
      <xdr:rowOff>104775</xdr:rowOff>
    </xdr:to>
    <xdr:pic>
      <xdr:nvPicPr>
        <xdr:cNvPr id="22" name="21 Imagen" descr="logo_pv_ma_centrado.jpg">
          <a:extLst>
            <a:ext uri="{FF2B5EF4-FFF2-40B4-BE49-F238E27FC236}">
              <a16:creationId xmlns:a16="http://schemas.microsoft.com/office/drawing/2014/main" id="{00000000-0008-0000-0100-000016000000}"/>
            </a:ext>
          </a:extLst>
        </xdr:cNvPr>
        <xdr:cNvPicPr>
          <a:picLocks noChangeAspect="1"/>
        </xdr:cNvPicPr>
      </xdr:nvPicPr>
      <xdr:blipFill>
        <a:blip xmlns:r="http://schemas.openxmlformats.org/officeDocument/2006/relationships" r:embed="rId5" cstate="print"/>
        <a:stretch>
          <a:fillRect/>
        </a:stretch>
      </xdr:blipFill>
      <xdr:spPr>
        <a:xfrm>
          <a:off x="2466976" y="1076325"/>
          <a:ext cx="1452940" cy="561975"/>
        </a:xfrm>
        <a:prstGeom prst="rect">
          <a:avLst/>
        </a:prstGeom>
      </xdr:spPr>
    </xdr:pic>
    <xdr:clientData/>
  </xdr:twoCellAnchor>
  <xdr:twoCellAnchor editAs="oneCell">
    <xdr:from>
      <xdr:col>4</xdr:col>
      <xdr:colOff>638176</xdr:colOff>
      <xdr:row>49</xdr:row>
      <xdr:rowOff>171451</xdr:rowOff>
    </xdr:from>
    <xdr:to>
      <xdr:col>4</xdr:col>
      <xdr:colOff>1990724</xdr:colOff>
      <xdr:row>52</xdr:row>
      <xdr:rowOff>76201</xdr:rowOff>
    </xdr:to>
    <xdr:pic>
      <xdr:nvPicPr>
        <xdr:cNvPr id="23" name="22 Imagen" descr="nuevo_logoministerio.jpg">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3" cstate="print"/>
        <a:stretch>
          <a:fillRect/>
        </a:stretch>
      </xdr:blipFill>
      <xdr:spPr>
        <a:xfrm>
          <a:off x="3962401" y="1133476"/>
          <a:ext cx="1352548" cy="476250"/>
        </a:xfrm>
        <a:prstGeom prst="rect">
          <a:avLst/>
        </a:prstGeom>
      </xdr:spPr>
    </xdr:pic>
    <xdr:clientData/>
  </xdr:twoCellAnchor>
  <xdr:twoCellAnchor editAs="oneCell">
    <xdr:from>
      <xdr:col>4</xdr:col>
      <xdr:colOff>2124075</xdr:colOff>
      <xdr:row>49</xdr:row>
      <xdr:rowOff>85725</xdr:rowOff>
    </xdr:from>
    <xdr:to>
      <xdr:col>6</xdr:col>
      <xdr:colOff>133350</xdr:colOff>
      <xdr:row>52</xdr:row>
      <xdr:rowOff>171449</xdr:rowOff>
    </xdr:to>
    <xdr:pic>
      <xdr:nvPicPr>
        <xdr:cNvPr id="24" name="23 Imagen" descr="logocedeco.jpg">
          <a:extLst>
            <a:ext uri="{FF2B5EF4-FFF2-40B4-BE49-F238E27FC236}">
              <a16:creationId xmlns:a16="http://schemas.microsoft.com/office/drawing/2014/main" id="{00000000-0008-0000-0100-000018000000}"/>
            </a:ext>
          </a:extLst>
        </xdr:cNvPr>
        <xdr:cNvPicPr>
          <a:picLocks noChangeAspect="1"/>
        </xdr:cNvPicPr>
      </xdr:nvPicPr>
      <xdr:blipFill>
        <a:blip xmlns:r="http://schemas.openxmlformats.org/officeDocument/2006/relationships" r:embed="rId4" cstate="print"/>
        <a:stretch>
          <a:fillRect/>
        </a:stretch>
      </xdr:blipFill>
      <xdr:spPr>
        <a:xfrm>
          <a:off x="5448300" y="1047750"/>
          <a:ext cx="895350" cy="657224"/>
        </a:xfrm>
        <a:prstGeom prst="rect">
          <a:avLst/>
        </a:prstGeom>
      </xdr:spPr>
    </xdr:pic>
    <xdr:clientData/>
  </xdr:twoCellAnchor>
  <xdr:twoCellAnchor editAs="oneCell">
    <xdr:from>
      <xdr:col>9</xdr:col>
      <xdr:colOff>123825</xdr:colOff>
      <xdr:row>5</xdr:row>
      <xdr:rowOff>76200</xdr:rowOff>
    </xdr:from>
    <xdr:to>
      <xdr:col>10</xdr:col>
      <xdr:colOff>485775</xdr:colOff>
      <xdr:row>8</xdr:row>
      <xdr:rowOff>114300</xdr:rowOff>
    </xdr:to>
    <xdr:pic>
      <xdr:nvPicPr>
        <xdr:cNvPr id="25" name="24 Imagen" descr="LOGO leader.jpg">
          <a:extLst>
            <a:ext uri="{FF2B5EF4-FFF2-40B4-BE49-F238E27FC236}">
              <a16:creationId xmlns:a16="http://schemas.microsoft.com/office/drawing/2014/main" id="{00000000-0008-0000-0100-000019000000}"/>
            </a:ext>
          </a:extLst>
        </xdr:cNvPr>
        <xdr:cNvPicPr>
          <a:picLocks noChangeAspect="1"/>
        </xdr:cNvPicPr>
      </xdr:nvPicPr>
      <xdr:blipFill>
        <a:blip xmlns:r="http://schemas.openxmlformats.org/officeDocument/2006/relationships" r:embed="rId1" cstate="print"/>
        <a:stretch>
          <a:fillRect/>
        </a:stretch>
      </xdr:blipFill>
      <xdr:spPr>
        <a:xfrm>
          <a:off x="257175" y="1038225"/>
          <a:ext cx="742950" cy="609600"/>
        </a:xfrm>
        <a:prstGeom prst="rect">
          <a:avLst/>
        </a:prstGeom>
      </xdr:spPr>
    </xdr:pic>
    <xdr:clientData/>
  </xdr:twoCellAnchor>
  <xdr:twoCellAnchor editAs="oneCell">
    <xdr:from>
      <xdr:col>10</xdr:col>
      <xdr:colOff>514350</xdr:colOff>
      <xdr:row>5</xdr:row>
      <xdr:rowOff>38100</xdr:rowOff>
    </xdr:from>
    <xdr:to>
      <xdr:col>11</xdr:col>
      <xdr:colOff>1266825</xdr:colOff>
      <xdr:row>8</xdr:row>
      <xdr:rowOff>114300</xdr:rowOff>
    </xdr:to>
    <xdr:pic>
      <xdr:nvPicPr>
        <xdr:cNvPr id="26" name="25 Imagen" descr="feadernuevo12_06_2012.jpg">
          <a:extLst>
            <a:ext uri="{FF2B5EF4-FFF2-40B4-BE49-F238E27FC236}">
              <a16:creationId xmlns:a16="http://schemas.microsoft.com/office/drawing/2014/main" id="{00000000-0008-0000-0100-00001A000000}"/>
            </a:ext>
          </a:extLst>
        </xdr:cNvPr>
        <xdr:cNvPicPr>
          <a:picLocks noChangeAspect="1"/>
        </xdr:cNvPicPr>
      </xdr:nvPicPr>
      <xdr:blipFill>
        <a:blip xmlns:r="http://schemas.openxmlformats.org/officeDocument/2006/relationships" r:embed="rId2" cstate="print"/>
        <a:stretch>
          <a:fillRect/>
        </a:stretch>
      </xdr:blipFill>
      <xdr:spPr>
        <a:xfrm>
          <a:off x="7458075" y="1000125"/>
          <a:ext cx="1514475" cy="647700"/>
        </a:xfrm>
        <a:prstGeom prst="rect">
          <a:avLst/>
        </a:prstGeom>
      </xdr:spPr>
    </xdr:pic>
    <xdr:clientData/>
  </xdr:twoCellAnchor>
  <xdr:twoCellAnchor editAs="oneCell">
    <xdr:from>
      <xdr:col>11</xdr:col>
      <xdr:colOff>1181100</xdr:colOff>
      <xdr:row>5</xdr:row>
      <xdr:rowOff>114300</xdr:rowOff>
    </xdr:from>
    <xdr:to>
      <xdr:col>12</xdr:col>
      <xdr:colOff>833815</xdr:colOff>
      <xdr:row>8</xdr:row>
      <xdr:rowOff>104775</xdr:rowOff>
    </xdr:to>
    <xdr:pic>
      <xdr:nvPicPr>
        <xdr:cNvPr id="30" name="29 Imagen" descr="logo_pv_ma_centrado.jpg">
          <a:extLst>
            <a:ext uri="{FF2B5EF4-FFF2-40B4-BE49-F238E27FC236}">
              <a16:creationId xmlns:a16="http://schemas.microsoft.com/office/drawing/2014/main" id="{00000000-0008-0000-0100-00001E000000}"/>
            </a:ext>
          </a:extLst>
        </xdr:cNvPr>
        <xdr:cNvPicPr>
          <a:picLocks noChangeAspect="1"/>
        </xdr:cNvPicPr>
      </xdr:nvPicPr>
      <xdr:blipFill>
        <a:blip xmlns:r="http://schemas.openxmlformats.org/officeDocument/2006/relationships" r:embed="rId5" cstate="print"/>
        <a:stretch>
          <a:fillRect/>
        </a:stretch>
      </xdr:blipFill>
      <xdr:spPr>
        <a:xfrm>
          <a:off x="8886825" y="1076325"/>
          <a:ext cx="1452940"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23379</xdr:colOff>
      <xdr:row>5</xdr:row>
      <xdr:rowOff>84859</xdr:rowOff>
    </xdr:from>
    <xdr:to>
      <xdr:col>1</xdr:col>
      <xdr:colOff>733424</xdr:colOff>
      <xdr:row>8</xdr:row>
      <xdr:rowOff>122959</xdr:rowOff>
    </xdr:to>
    <xdr:pic>
      <xdr:nvPicPr>
        <xdr:cNvPr id="12" name="11 Imagen" descr="LOGO leader.jpg">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cstate="print"/>
        <a:stretch>
          <a:fillRect/>
        </a:stretch>
      </xdr:blipFill>
      <xdr:spPr>
        <a:xfrm>
          <a:off x="92652" y="1046018"/>
          <a:ext cx="710045" cy="609600"/>
        </a:xfrm>
        <a:prstGeom prst="rect">
          <a:avLst/>
        </a:prstGeom>
      </xdr:spPr>
    </xdr:pic>
    <xdr:clientData/>
  </xdr:twoCellAnchor>
  <xdr:twoCellAnchor editAs="oneCell">
    <xdr:from>
      <xdr:col>1</xdr:col>
      <xdr:colOff>816551</xdr:colOff>
      <xdr:row>5</xdr:row>
      <xdr:rowOff>54552</xdr:rowOff>
    </xdr:from>
    <xdr:to>
      <xdr:col>2</xdr:col>
      <xdr:colOff>225136</xdr:colOff>
      <xdr:row>8</xdr:row>
      <xdr:rowOff>130752</xdr:rowOff>
    </xdr:to>
    <xdr:pic>
      <xdr:nvPicPr>
        <xdr:cNvPr id="13" name="12 Imagen" descr="feadernuevo12_06_2012.jpg">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2" cstate="print"/>
        <a:stretch>
          <a:fillRect/>
        </a:stretch>
      </xdr:blipFill>
      <xdr:spPr>
        <a:xfrm>
          <a:off x="885824" y="1015711"/>
          <a:ext cx="1434812" cy="647700"/>
        </a:xfrm>
        <a:prstGeom prst="rect">
          <a:avLst/>
        </a:prstGeom>
      </xdr:spPr>
    </xdr:pic>
    <xdr:clientData/>
  </xdr:twoCellAnchor>
  <xdr:twoCellAnchor editAs="oneCell">
    <xdr:from>
      <xdr:col>2</xdr:col>
      <xdr:colOff>207818</xdr:colOff>
      <xdr:row>5</xdr:row>
      <xdr:rowOff>104776</xdr:rowOff>
    </xdr:from>
    <xdr:to>
      <xdr:col>3</xdr:col>
      <xdr:colOff>774988</xdr:colOff>
      <xdr:row>8</xdr:row>
      <xdr:rowOff>95251</xdr:rowOff>
    </xdr:to>
    <xdr:pic>
      <xdr:nvPicPr>
        <xdr:cNvPr id="14" name="13 Imagen" descr="logo_pv_ma_centrado.jpg">
          <a:extLst>
            <a:ext uri="{FF2B5EF4-FFF2-40B4-BE49-F238E27FC236}">
              <a16:creationId xmlns:a16="http://schemas.microsoft.com/office/drawing/2014/main" id="{00000000-0008-0000-0200-00000E000000}"/>
            </a:ext>
          </a:extLst>
        </xdr:cNvPr>
        <xdr:cNvPicPr>
          <a:picLocks noChangeAspect="1"/>
        </xdr:cNvPicPr>
      </xdr:nvPicPr>
      <xdr:blipFill>
        <a:blip xmlns:r="http://schemas.openxmlformats.org/officeDocument/2006/relationships" r:embed="rId3" cstate="print"/>
        <a:stretch>
          <a:fillRect/>
        </a:stretch>
      </xdr:blipFill>
      <xdr:spPr>
        <a:xfrm>
          <a:off x="2303318" y="1065935"/>
          <a:ext cx="1485034" cy="561975"/>
        </a:xfrm>
        <a:prstGeom prst="rect">
          <a:avLst/>
        </a:prstGeom>
      </xdr:spPr>
    </xdr:pic>
    <xdr:clientData/>
  </xdr:twoCellAnchor>
  <xdr:twoCellAnchor editAs="oneCell">
    <xdr:from>
      <xdr:col>3</xdr:col>
      <xdr:colOff>818284</xdr:colOff>
      <xdr:row>5</xdr:row>
      <xdr:rowOff>160194</xdr:rowOff>
    </xdr:from>
    <xdr:to>
      <xdr:col>7</xdr:col>
      <xdr:colOff>8658</xdr:colOff>
      <xdr:row>8</xdr:row>
      <xdr:rowOff>64944</xdr:rowOff>
    </xdr:to>
    <xdr:pic>
      <xdr:nvPicPr>
        <xdr:cNvPr id="15" name="14 Imagen" descr="nuevo_logoministerio.jpg">
          <a:extLst>
            <a:ext uri="{FF2B5EF4-FFF2-40B4-BE49-F238E27FC236}">
              <a16:creationId xmlns:a16="http://schemas.microsoft.com/office/drawing/2014/main" id="{00000000-0008-0000-0200-00000F000000}"/>
            </a:ext>
          </a:extLst>
        </xdr:cNvPr>
        <xdr:cNvPicPr>
          <a:picLocks noChangeAspect="1"/>
        </xdr:cNvPicPr>
      </xdr:nvPicPr>
      <xdr:blipFill>
        <a:blip xmlns:r="http://schemas.openxmlformats.org/officeDocument/2006/relationships" r:embed="rId4" cstate="print"/>
        <a:stretch>
          <a:fillRect/>
        </a:stretch>
      </xdr:blipFill>
      <xdr:spPr>
        <a:xfrm>
          <a:off x="3831648" y="1121353"/>
          <a:ext cx="1450396" cy="476250"/>
        </a:xfrm>
        <a:prstGeom prst="rect">
          <a:avLst/>
        </a:prstGeom>
      </xdr:spPr>
    </xdr:pic>
    <xdr:clientData/>
  </xdr:twoCellAnchor>
  <xdr:twoCellAnchor editAs="oneCell">
    <xdr:from>
      <xdr:col>7</xdr:col>
      <xdr:colOff>121226</xdr:colOff>
      <xdr:row>5</xdr:row>
      <xdr:rowOff>139413</xdr:rowOff>
    </xdr:from>
    <xdr:to>
      <xdr:col>8</xdr:col>
      <xdr:colOff>458931</xdr:colOff>
      <xdr:row>8</xdr:row>
      <xdr:rowOff>129887</xdr:rowOff>
    </xdr:to>
    <xdr:pic>
      <xdr:nvPicPr>
        <xdr:cNvPr id="16" name="15 Imagen" descr="logocedeco.jpg">
          <a:extLst>
            <a:ext uri="{FF2B5EF4-FFF2-40B4-BE49-F238E27FC236}">
              <a16:creationId xmlns:a16="http://schemas.microsoft.com/office/drawing/2014/main" id="{00000000-0008-0000-0200-000010000000}"/>
            </a:ext>
          </a:extLst>
        </xdr:cNvPr>
        <xdr:cNvPicPr>
          <a:picLocks noChangeAspect="1"/>
        </xdr:cNvPicPr>
      </xdr:nvPicPr>
      <xdr:blipFill>
        <a:blip xmlns:r="http://schemas.openxmlformats.org/officeDocument/2006/relationships" r:embed="rId5" cstate="print"/>
        <a:stretch>
          <a:fillRect/>
        </a:stretch>
      </xdr:blipFill>
      <xdr:spPr>
        <a:xfrm>
          <a:off x="5394612" y="1100572"/>
          <a:ext cx="718705" cy="561974"/>
        </a:xfrm>
        <a:prstGeom prst="rect">
          <a:avLst/>
        </a:prstGeom>
      </xdr:spPr>
    </xdr:pic>
    <xdr:clientData/>
  </xdr:twoCellAnchor>
  <xdr:twoCellAnchor editAs="oneCell">
    <xdr:from>
      <xdr:col>10</xdr:col>
      <xdr:colOff>75334</xdr:colOff>
      <xdr:row>5</xdr:row>
      <xdr:rowOff>110836</xdr:rowOff>
    </xdr:from>
    <xdr:to>
      <xdr:col>11</xdr:col>
      <xdr:colOff>23379</xdr:colOff>
      <xdr:row>8</xdr:row>
      <xdr:rowOff>148936</xdr:rowOff>
    </xdr:to>
    <xdr:pic>
      <xdr:nvPicPr>
        <xdr:cNvPr id="22" name="21 Imagen" descr="LOGO leader.jpg">
          <a:extLst>
            <a:ext uri="{FF2B5EF4-FFF2-40B4-BE49-F238E27FC236}">
              <a16:creationId xmlns:a16="http://schemas.microsoft.com/office/drawing/2014/main" id="{00000000-0008-0000-0200-000016000000}"/>
            </a:ext>
          </a:extLst>
        </xdr:cNvPr>
        <xdr:cNvPicPr>
          <a:picLocks noChangeAspect="1"/>
        </xdr:cNvPicPr>
      </xdr:nvPicPr>
      <xdr:blipFill>
        <a:blip xmlns:r="http://schemas.openxmlformats.org/officeDocument/2006/relationships" r:embed="rId1" cstate="print"/>
        <a:stretch>
          <a:fillRect/>
        </a:stretch>
      </xdr:blipFill>
      <xdr:spPr>
        <a:xfrm>
          <a:off x="6344516" y="1071995"/>
          <a:ext cx="710045" cy="609600"/>
        </a:xfrm>
        <a:prstGeom prst="rect">
          <a:avLst/>
        </a:prstGeom>
      </xdr:spPr>
    </xdr:pic>
    <xdr:clientData/>
  </xdr:twoCellAnchor>
  <xdr:twoCellAnchor editAs="oneCell">
    <xdr:from>
      <xdr:col>11</xdr:col>
      <xdr:colOff>127287</xdr:colOff>
      <xdr:row>5</xdr:row>
      <xdr:rowOff>71870</xdr:rowOff>
    </xdr:from>
    <xdr:to>
      <xdr:col>12</xdr:col>
      <xdr:colOff>536863</xdr:colOff>
      <xdr:row>8</xdr:row>
      <xdr:rowOff>148070</xdr:rowOff>
    </xdr:to>
    <xdr:pic>
      <xdr:nvPicPr>
        <xdr:cNvPr id="23" name="22 Imagen" descr="feadernuevo12_06_2012.jpg">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2" cstate="print"/>
        <a:stretch>
          <a:fillRect/>
        </a:stretch>
      </xdr:blipFill>
      <xdr:spPr>
        <a:xfrm>
          <a:off x="7158469" y="1033029"/>
          <a:ext cx="1171576" cy="647700"/>
        </a:xfrm>
        <a:prstGeom prst="rect">
          <a:avLst/>
        </a:prstGeom>
      </xdr:spPr>
    </xdr:pic>
    <xdr:clientData/>
  </xdr:twoCellAnchor>
  <xdr:twoCellAnchor editAs="oneCell">
    <xdr:from>
      <xdr:col>12</xdr:col>
      <xdr:colOff>632113</xdr:colOff>
      <xdr:row>5</xdr:row>
      <xdr:rowOff>104777</xdr:rowOff>
    </xdr:from>
    <xdr:to>
      <xdr:col>14</xdr:col>
      <xdr:colOff>476250</xdr:colOff>
      <xdr:row>8</xdr:row>
      <xdr:rowOff>95252</xdr:rowOff>
    </xdr:to>
    <xdr:pic>
      <xdr:nvPicPr>
        <xdr:cNvPr id="24" name="23 Imagen" descr="logo_pv_ma_centrado.jpg">
          <a:extLst>
            <a:ext uri="{FF2B5EF4-FFF2-40B4-BE49-F238E27FC236}">
              <a16:creationId xmlns:a16="http://schemas.microsoft.com/office/drawing/2014/main" id="{00000000-0008-0000-0200-000018000000}"/>
            </a:ext>
          </a:extLst>
        </xdr:cNvPr>
        <xdr:cNvPicPr>
          <a:picLocks noChangeAspect="1"/>
        </xdr:cNvPicPr>
      </xdr:nvPicPr>
      <xdr:blipFill>
        <a:blip xmlns:r="http://schemas.openxmlformats.org/officeDocument/2006/relationships" r:embed="rId3" cstate="print"/>
        <a:stretch>
          <a:fillRect/>
        </a:stretch>
      </xdr:blipFill>
      <xdr:spPr>
        <a:xfrm>
          <a:off x="8425295" y="1065936"/>
          <a:ext cx="1368137" cy="561975"/>
        </a:xfrm>
        <a:prstGeom prst="rect">
          <a:avLst/>
        </a:prstGeom>
      </xdr:spPr>
    </xdr:pic>
    <xdr:clientData/>
  </xdr:twoCellAnchor>
  <xdr:twoCellAnchor editAs="oneCell">
    <xdr:from>
      <xdr:col>14</xdr:col>
      <xdr:colOff>587954</xdr:colOff>
      <xdr:row>6</xdr:row>
      <xdr:rowOff>0</xdr:rowOff>
    </xdr:from>
    <xdr:to>
      <xdr:col>16</xdr:col>
      <xdr:colOff>528206</xdr:colOff>
      <xdr:row>8</xdr:row>
      <xdr:rowOff>95251</xdr:rowOff>
    </xdr:to>
    <xdr:pic>
      <xdr:nvPicPr>
        <xdr:cNvPr id="25" name="24 Imagen" descr="nuevo_logoministerio.jpg">
          <a:extLst>
            <a:ext uri="{FF2B5EF4-FFF2-40B4-BE49-F238E27FC236}">
              <a16:creationId xmlns:a16="http://schemas.microsoft.com/office/drawing/2014/main" id="{00000000-0008-0000-0200-000019000000}"/>
            </a:ext>
          </a:extLst>
        </xdr:cNvPr>
        <xdr:cNvPicPr>
          <a:picLocks noChangeAspect="1"/>
        </xdr:cNvPicPr>
      </xdr:nvPicPr>
      <xdr:blipFill>
        <a:blip xmlns:r="http://schemas.openxmlformats.org/officeDocument/2006/relationships" r:embed="rId4" cstate="print"/>
        <a:stretch>
          <a:fillRect/>
        </a:stretch>
      </xdr:blipFill>
      <xdr:spPr>
        <a:xfrm>
          <a:off x="9905136" y="1151659"/>
          <a:ext cx="1403638" cy="476251"/>
        </a:xfrm>
        <a:prstGeom prst="rect">
          <a:avLst/>
        </a:prstGeom>
      </xdr:spPr>
    </xdr:pic>
    <xdr:clientData/>
  </xdr:twoCellAnchor>
  <xdr:twoCellAnchor editAs="oneCell">
    <xdr:from>
      <xdr:col>16</xdr:col>
      <xdr:colOff>632114</xdr:colOff>
      <xdr:row>5</xdr:row>
      <xdr:rowOff>122094</xdr:rowOff>
    </xdr:from>
    <xdr:to>
      <xdr:col>17</xdr:col>
      <xdr:colOff>632115</xdr:colOff>
      <xdr:row>8</xdr:row>
      <xdr:rowOff>112568</xdr:rowOff>
    </xdr:to>
    <xdr:pic>
      <xdr:nvPicPr>
        <xdr:cNvPr id="26" name="25 Imagen" descr="logocedeco.jpg">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5" cstate="print"/>
        <a:stretch>
          <a:fillRect/>
        </a:stretch>
      </xdr:blipFill>
      <xdr:spPr>
        <a:xfrm>
          <a:off x="11412682" y="1083253"/>
          <a:ext cx="762001" cy="561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99579</xdr:colOff>
      <xdr:row>5</xdr:row>
      <xdr:rowOff>65809</xdr:rowOff>
    </xdr:from>
    <xdr:to>
      <xdr:col>1</xdr:col>
      <xdr:colOff>809624</xdr:colOff>
      <xdr:row>8</xdr:row>
      <xdr:rowOff>103909</xdr:rowOff>
    </xdr:to>
    <xdr:pic>
      <xdr:nvPicPr>
        <xdr:cNvPr id="2" name="1 Imagen" descr="LOGO leader.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66254" y="1027834"/>
          <a:ext cx="710045" cy="609600"/>
        </a:xfrm>
        <a:prstGeom prst="rect">
          <a:avLst/>
        </a:prstGeom>
      </xdr:spPr>
    </xdr:pic>
    <xdr:clientData/>
  </xdr:twoCellAnchor>
  <xdr:twoCellAnchor editAs="oneCell">
    <xdr:from>
      <xdr:col>5</xdr:col>
      <xdr:colOff>152400</xdr:colOff>
      <xdr:row>5</xdr:row>
      <xdr:rowOff>109971</xdr:rowOff>
    </xdr:from>
    <xdr:to>
      <xdr:col>6</xdr:col>
      <xdr:colOff>428625</xdr:colOff>
      <xdr:row>8</xdr:row>
      <xdr:rowOff>176829</xdr:rowOff>
    </xdr:to>
    <xdr:pic>
      <xdr:nvPicPr>
        <xdr:cNvPr id="6" name="5 Imagen" descr="logocedeco.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2" cstate="print"/>
        <a:stretch>
          <a:fillRect/>
        </a:stretch>
      </xdr:blipFill>
      <xdr:spPr>
        <a:xfrm>
          <a:off x="5438775" y="1071996"/>
          <a:ext cx="895350" cy="638358"/>
        </a:xfrm>
        <a:prstGeom prst="rect">
          <a:avLst/>
        </a:prstGeom>
      </xdr:spPr>
    </xdr:pic>
    <xdr:clientData/>
  </xdr:twoCellAnchor>
  <xdr:twoCellAnchor editAs="oneCell">
    <xdr:from>
      <xdr:col>1</xdr:col>
      <xdr:colOff>847725</xdr:colOff>
      <xdr:row>5</xdr:row>
      <xdr:rowOff>66675</xdr:rowOff>
    </xdr:from>
    <xdr:to>
      <xdr:col>1</xdr:col>
      <xdr:colOff>2314575</xdr:colOff>
      <xdr:row>8</xdr:row>
      <xdr:rowOff>142875</xdr:rowOff>
    </xdr:to>
    <xdr:pic>
      <xdr:nvPicPr>
        <xdr:cNvPr id="7" name="6 Imagen" descr="feadernuevo12_06_2012.jpg">
          <a:extLst>
            <a:ext uri="{FF2B5EF4-FFF2-40B4-BE49-F238E27FC236}">
              <a16:creationId xmlns:a16="http://schemas.microsoft.com/office/drawing/2014/main" id="{00000000-0008-0000-0300-000007000000}"/>
            </a:ext>
          </a:extLst>
        </xdr:cNvPr>
        <xdr:cNvPicPr>
          <a:picLocks noChangeAspect="1"/>
        </xdr:cNvPicPr>
      </xdr:nvPicPr>
      <xdr:blipFill>
        <a:blip xmlns:r="http://schemas.openxmlformats.org/officeDocument/2006/relationships" r:embed="rId3" cstate="print"/>
        <a:stretch>
          <a:fillRect/>
        </a:stretch>
      </xdr:blipFill>
      <xdr:spPr>
        <a:xfrm>
          <a:off x="914400" y="1028700"/>
          <a:ext cx="1466850" cy="647700"/>
        </a:xfrm>
        <a:prstGeom prst="rect">
          <a:avLst/>
        </a:prstGeom>
      </xdr:spPr>
    </xdr:pic>
    <xdr:clientData/>
  </xdr:twoCellAnchor>
  <xdr:twoCellAnchor editAs="oneCell">
    <xdr:from>
      <xdr:col>1</xdr:col>
      <xdr:colOff>2295525</xdr:colOff>
      <xdr:row>5</xdr:row>
      <xdr:rowOff>133350</xdr:rowOff>
    </xdr:from>
    <xdr:to>
      <xdr:col>2</xdr:col>
      <xdr:colOff>456334</xdr:colOff>
      <xdr:row>8</xdr:row>
      <xdr:rowOff>123825</xdr:rowOff>
    </xdr:to>
    <xdr:pic>
      <xdr:nvPicPr>
        <xdr:cNvPr id="8" name="7 Imagen" descr="logo_pv_ma_centrado.jpg">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4" cstate="print"/>
        <a:stretch>
          <a:fillRect/>
        </a:stretch>
      </xdr:blipFill>
      <xdr:spPr>
        <a:xfrm>
          <a:off x="2362200" y="1095375"/>
          <a:ext cx="1523134" cy="561975"/>
        </a:xfrm>
        <a:prstGeom prst="rect">
          <a:avLst/>
        </a:prstGeom>
      </xdr:spPr>
    </xdr:pic>
    <xdr:clientData/>
  </xdr:twoCellAnchor>
  <xdr:twoCellAnchor editAs="oneCell">
    <xdr:from>
      <xdr:col>2</xdr:col>
      <xdr:colOff>447675</xdr:colOff>
      <xdr:row>5</xdr:row>
      <xdr:rowOff>171450</xdr:rowOff>
    </xdr:from>
    <xdr:to>
      <xdr:col>5</xdr:col>
      <xdr:colOff>40696</xdr:colOff>
      <xdr:row>8</xdr:row>
      <xdr:rowOff>76200</xdr:rowOff>
    </xdr:to>
    <xdr:pic>
      <xdr:nvPicPr>
        <xdr:cNvPr id="9" name="8 Imagen" descr="nuevo_logoministerio.jpg">
          <a:extLst>
            <a:ext uri="{FF2B5EF4-FFF2-40B4-BE49-F238E27FC236}">
              <a16:creationId xmlns:a16="http://schemas.microsoft.com/office/drawing/2014/main" id="{00000000-0008-0000-0300-000009000000}"/>
            </a:ext>
          </a:extLst>
        </xdr:cNvPr>
        <xdr:cNvPicPr>
          <a:picLocks noChangeAspect="1"/>
        </xdr:cNvPicPr>
      </xdr:nvPicPr>
      <xdr:blipFill>
        <a:blip xmlns:r="http://schemas.openxmlformats.org/officeDocument/2006/relationships" r:embed="rId5" cstate="print"/>
        <a:stretch>
          <a:fillRect/>
        </a:stretch>
      </xdr:blipFill>
      <xdr:spPr>
        <a:xfrm>
          <a:off x="3876675" y="1133475"/>
          <a:ext cx="1450396" cy="476250"/>
        </a:xfrm>
        <a:prstGeom prst="rect">
          <a:avLst/>
        </a:prstGeom>
      </xdr:spPr>
    </xdr:pic>
    <xdr:clientData/>
  </xdr:twoCellAnchor>
  <xdr:twoCellAnchor editAs="oneCell">
    <xdr:from>
      <xdr:col>8</xdr:col>
      <xdr:colOff>85725</xdr:colOff>
      <xdr:row>5</xdr:row>
      <xdr:rowOff>85725</xdr:rowOff>
    </xdr:from>
    <xdr:to>
      <xdr:col>8</xdr:col>
      <xdr:colOff>795770</xdr:colOff>
      <xdr:row>8</xdr:row>
      <xdr:rowOff>123825</xdr:rowOff>
    </xdr:to>
    <xdr:pic>
      <xdr:nvPicPr>
        <xdr:cNvPr id="15" name="14 Imagen" descr="LOGO leader.jpg">
          <a:extLst>
            <a:ext uri="{FF2B5EF4-FFF2-40B4-BE49-F238E27FC236}">
              <a16:creationId xmlns:a16="http://schemas.microsoft.com/office/drawing/2014/main" id="{00000000-0008-0000-0300-00000F000000}"/>
            </a:ext>
          </a:extLst>
        </xdr:cNvPr>
        <xdr:cNvPicPr>
          <a:picLocks noChangeAspect="1"/>
        </xdr:cNvPicPr>
      </xdr:nvPicPr>
      <xdr:blipFill>
        <a:blip xmlns:r="http://schemas.openxmlformats.org/officeDocument/2006/relationships" r:embed="rId1" cstate="print"/>
        <a:stretch>
          <a:fillRect/>
        </a:stretch>
      </xdr:blipFill>
      <xdr:spPr>
        <a:xfrm>
          <a:off x="6686550" y="1047750"/>
          <a:ext cx="710045" cy="609600"/>
        </a:xfrm>
        <a:prstGeom prst="rect">
          <a:avLst/>
        </a:prstGeom>
      </xdr:spPr>
    </xdr:pic>
    <xdr:clientData/>
  </xdr:twoCellAnchor>
  <xdr:twoCellAnchor editAs="oneCell">
    <xdr:from>
      <xdr:col>8</xdr:col>
      <xdr:colOff>876300</xdr:colOff>
      <xdr:row>5</xdr:row>
      <xdr:rowOff>95250</xdr:rowOff>
    </xdr:from>
    <xdr:to>
      <xdr:col>10</xdr:col>
      <xdr:colOff>209550</xdr:colOff>
      <xdr:row>8</xdr:row>
      <xdr:rowOff>171450</xdr:rowOff>
    </xdr:to>
    <xdr:pic>
      <xdr:nvPicPr>
        <xdr:cNvPr id="16" name="15 Imagen" descr="feadernuevo12_06_2012.jpg">
          <a:extLst>
            <a:ext uri="{FF2B5EF4-FFF2-40B4-BE49-F238E27FC236}">
              <a16:creationId xmlns:a16="http://schemas.microsoft.com/office/drawing/2014/main" id="{00000000-0008-0000-0300-000010000000}"/>
            </a:ext>
          </a:extLst>
        </xdr:cNvPr>
        <xdr:cNvPicPr>
          <a:picLocks noChangeAspect="1"/>
        </xdr:cNvPicPr>
      </xdr:nvPicPr>
      <xdr:blipFill>
        <a:blip xmlns:r="http://schemas.openxmlformats.org/officeDocument/2006/relationships" r:embed="rId3" cstate="print"/>
        <a:stretch>
          <a:fillRect/>
        </a:stretch>
      </xdr:blipFill>
      <xdr:spPr>
        <a:xfrm>
          <a:off x="7477125" y="1057275"/>
          <a:ext cx="1466850" cy="647700"/>
        </a:xfrm>
        <a:prstGeom prst="rect">
          <a:avLst/>
        </a:prstGeom>
      </xdr:spPr>
    </xdr:pic>
    <xdr:clientData/>
  </xdr:twoCellAnchor>
  <xdr:twoCellAnchor editAs="oneCell">
    <xdr:from>
      <xdr:col>10</xdr:col>
      <xdr:colOff>209550</xdr:colOff>
      <xdr:row>5</xdr:row>
      <xdr:rowOff>180975</xdr:rowOff>
    </xdr:from>
    <xdr:to>
      <xdr:col>12</xdr:col>
      <xdr:colOff>303934</xdr:colOff>
      <xdr:row>8</xdr:row>
      <xdr:rowOff>171450</xdr:rowOff>
    </xdr:to>
    <xdr:pic>
      <xdr:nvPicPr>
        <xdr:cNvPr id="17" name="16 Imagen" descr="logo_pv_ma_centrado.jpg">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4" cstate="print"/>
        <a:stretch>
          <a:fillRect/>
        </a:stretch>
      </xdr:blipFill>
      <xdr:spPr>
        <a:xfrm>
          <a:off x="8943975" y="1143000"/>
          <a:ext cx="1523134" cy="561975"/>
        </a:xfrm>
        <a:prstGeom prst="rect">
          <a:avLst/>
        </a:prstGeom>
      </xdr:spPr>
    </xdr:pic>
    <xdr:clientData/>
  </xdr:twoCellAnchor>
  <xdr:twoCellAnchor editAs="oneCell">
    <xdr:from>
      <xdr:col>12</xdr:col>
      <xdr:colOff>314325</xdr:colOff>
      <xdr:row>6</xdr:row>
      <xdr:rowOff>19050</xdr:rowOff>
    </xdr:from>
    <xdr:to>
      <xdr:col>14</xdr:col>
      <xdr:colOff>326446</xdr:colOff>
      <xdr:row>8</xdr:row>
      <xdr:rowOff>114300</xdr:rowOff>
    </xdr:to>
    <xdr:pic>
      <xdr:nvPicPr>
        <xdr:cNvPr id="18" name="17 Imagen" descr="nuevo_logoministerio.jpg">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5" cstate="print"/>
        <a:stretch>
          <a:fillRect/>
        </a:stretch>
      </xdr:blipFill>
      <xdr:spPr>
        <a:xfrm>
          <a:off x="10477500" y="1171575"/>
          <a:ext cx="1450396" cy="476250"/>
        </a:xfrm>
        <a:prstGeom prst="rect">
          <a:avLst/>
        </a:prstGeom>
      </xdr:spPr>
    </xdr:pic>
    <xdr:clientData/>
  </xdr:twoCellAnchor>
  <xdr:twoCellAnchor editAs="oneCell">
    <xdr:from>
      <xdr:col>14</xdr:col>
      <xdr:colOff>419100</xdr:colOff>
      <xdr:row>5</xdr:row>
      <xdr:rowOff>123825</xdr:rowOff>
    </xdr:from>
    <xdr:to>
      <xdr:col>15</xdr:col>
      <xdr:colOff>590550</xdr:colOff>
      <xdr:row>9</xdr:row>
      <xdr:rowOff>183</xdr:rowOff>
    </xdr:to>
    <xdr:pic>
      <xdr:nvPicPr>
        <xdr:cNvPr id="19" name="18 Imagen" descr="logocedeco.jpg">
          <a:extLst>
            <a:ext uri="{FF2B5EF4-FFF2-40B4-BE49-F238E27FC236}">
              <a16:creationId xmlns:a16="http://schemas.microsoft.com/office/drawing/2014/main" id="{00000000-0008-0000-0300-000013000000}"/>
            </a:ext>
          </a:extLst>
        </xdr:cNvPr>
        <xdr:cNvPicPr>
          <a:picLocks noChangeAspect="1"/>
        </xdr:cNvPicPr>
      </xdr:nvPicPr>
      <xdr:blipFill>
        <a:blip xmlns:r="http://schemas.openxmlformats.org/officeDocument/2006/relationships" r:embed="rId2" cstate="print"/>
        <a:stretch>
          <a:fillRect/>
        </a:stretch>
      </xdr:blipFill>
      <xdr:spPr>
        <a:xfrm>
          <a:off x="12020550" y="1085850"/>
          <a:ext cx="895350" cy="6383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847725</xdr:colOff>
      <xdr:row>5</xdr:row>
      <xdr:rowOff>66675</xdr:rowOff>
    </xdr:from>
    <xdr:to>
      <xdr:col>2</xdr:col>
      <xdr:colOff>0</xdr:colOff>
      <xdr:row>8</xdr:row>
      <xdr:rowOff>142875</xdr:rowOff>
    </xdr:to>
    <xdr:pic>
      <xdr:nvPicPr>
        <xdr:cNvPr id="4" name="3 Imagen" descr="feadernuevo12_06_2012.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914400" y="1028700"/>
          <a:ext cx="1466850" cy="647700"/>
        </a:xfrm>
        <a:prstGeom prst="rect">
          <a:avLst/>
        </a:prstGeom>
      </xdr:spPr>
    </xdr:pic>
    <xdr:clientData/>
  </xdr:twoCellAnchor>
  <xdr:twoCellAnchor editAs="oneCell">
    <xdr:from>
      <xdr:col>1</xdr:col>
      <xdr:colOff>76200</xdr:colOff>
      <xdr:row>5</xdr:row>
      <xdr:rowOff>104776</xdr:rowOff>
    </xdr:from>
    <xdr:to>
      <xdr:col>2</xdr:col>
      <xdr:colOff>552450</xdr:colOff>
      <xdr:row>8</xdr:row>
      <xdr:rowOff>142876</xdr:rowOff>
    </xdr:to>
    <xdr:pic>
      <xdr:nvPicPr>
        <xdr:cNvPr id="8" name="7 Imagen" descr="LOGO leader.jpg">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2" cstate="print"/>
        <a:stretch>
          <a:fillRect/>
        </a:stretch>
      </xdr:blipFill>
      <xdr:spPr>
        <a:xfrm>
          <a:off x="142875" y="1066801"/>
          <a:ext cx="647700" cy="609600"/>
        </a:xfrm>
        <a:prstGeom prst="rect">
          <a:avLst/>
        </a:prstGeom>
      </xdr:spPr>
    </xdr:pic>
    <xdr:clientData/>
  </xdr:twoCellAnchor>
  <xdr:twoCellAnchor editAs="oneCell">
    <xdr:from>
      <xdr:col>2</xdr:col>
      <xdr:colOff>561975</xdr:colOff>
      <xdr:row>5</xdr:row>
      <xdr:rowOff>104775</xdr:rowOff>
    </xdr:from>
    <xdr:to>
      <xdr:col>2</xdr:col>
      <xdr:colOff>2133600</xdr:colOff>
      <xdr:row>8</xdr:row>
      <xdr:rowOff>123825</xdr:rowOff>
    </xdr:to>
    <xdr:pic>
      <xdr:nvPicPr>
        <xdr:cNvPr id="9" name="8 Imagen" descr="feadernuevo12_06_2012.jpg">
          <a:extLst>
            <a:ext uri="{FF2B5EF4-FFF2-40B4-BE49-F238E27FC236}">
              <a16:creationId xmlns:a16="http://schemas.microsoft.com/office/drawing/2014/main" id="{00000000-0008-0000-0400-000009000000}"/>
            </a:ext>
          </a:extLst>
        </xdr:cNvPr>
        <xdr:cNvPicPr>
          <a:picLocks noChangeAspect="1"/>
        </xdr:cNvPicPr>
      </xdr:nvPicPr>
      <xdr:blipFill>
        <a:blip xmlns:r="http://schemas.openxmlformats.org/officeDocument/2006/relationships" r:embed="rId1" cstate="print"/>
        <a:stretch>
          <a:fillRect/>
        </a:stretch>
      </xdr:blipFill>
      <xdr:spPr>
        <a:xfrm>
          <a:off x="800100" y="1066800"/>
          <a:ext cx="1571625" cy="590550"/>
        </a:xfrm>
        <a:prstGeom prst="rect">
          <a:avLst/>
        </a:prstGeom>
      </xdr:spPr>
    </xdr:pic>
    <xdr:clientData/>
  </xdr:twoCellAnchor>
  <xdr:twoCellAnchor editAs="oneCell">
    <xdr:from>
      <xdr:col>2</xdr:col>
      <xdr:colOff>2157034</xdr:colOff>
      <xdr:row>5</xdr:row>
      <xdr:rowOff>133350</xdr:rowOff>
    </xdr:from>
    <xdr:to>
      <xdr:col>3</xdr:col>
      <xdr:colOff>581024</xdr:colOff>
      <xdr:row>8</xdr:row>
      <xdr:rowOff>123825</xdr:rowOff>
    </xdr:to>
    <xdr:pic>
      <xdr:nvPicPr>
        <xdr:cNvPr id="10" name="9 Imagen" descr="logo_pv_ma_centrado.jpg">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cstate="print"/>
        <a:stretch>
          <a:fillRect/>
        </a:stretch>
      </xdr:blipFill>
      <xdr:spPr>
        <a:xfrm>
          <a:off x="2395159" y="1095375"/>
          <a:ext cx="1500565" cy="561975"/>
        </a:xfrm>
        <a:prstGeom prst="rect">
          <a:avLst/>
        </a:prstGeom>
      </xdr:spPr>
    </xdr:pic>
    <xdr:clientData/>
  </xdr:twoCellAnchor>
  <xdr:twoCellAnchor editAs="oneCell">
    <xdr:from>
      <xdr:col>3</xdr:col>
      <xdr:colOff>619127</xdr:colOff>
      <xdr:row>5</xdr:row>
      <xdr:rowOff>180976</xdr:rowOff>
    </xdr:from>
    <xdr:to>
      <xdr:col>6</xdr:col>
      <xdr:colOff>295275</xdr:colOff>
      <xdr:row>8</xdr:row>
      <xdr:rowOff>85726</xdr:rowOff>
    </xdr:to>
    <xdr:pic>
      <xdr:nvPicPr>
        <xdr:cNvPr id="11" name="10 Imagen" descr="nuevo_logoministerio.jpg">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4" cstate="print"/>
        <a:stretch>
          <a:fillRect/>
        </a:stretch>
      </xdr:blipFill>
      <xdr:spPr>
        <a:xfrm>
          <a:off x="3933827" y="1143001"/>
          <a:ext cx="1562098" cy="476250"/>
        </a:xfrm>
        <a:prstGeom prst="rect">
          <a:avLst/>
        </a:prstGeom>
      </xdr:spPr>
    </xdr:pic>
    <xdr:clientData/>
  </xdr:twoCellAnchor>
  <xdr:twoCellAnchor editAs="oneCell">
    <xdr:from>
      <xdr:col>6</xdr:col>
      <xdr:colOff>342900</xdr:colOff>
      <xdr:row>5</xdr:row>
      <xdr:rowOff>95251</xdr:rowOff>
    </xdr:from>
    <xdr:to>
      <xdr:col>7</xdr:col>
      <xdr:colOff>552450</xdr:colOff>
      <xdr:row>8</xdr:row>
      <xdr:rowOff>180975</xdr:rowOff>
    </xdr:to>
    <xdr:pic>
      <xdr:nvPicPr>
        <xdr:cNvPr id="12" name="11 Imagen" descr="logocedeco.jpg">
          <a:extLst>
            <a:ext uri="{FF2B5EF4-FFF2-40B4-BE49-F238E27FC236}">
              <a16:creationId xmlns:a16="http://schemas.microsoft.com/office/drawing/2014/main" id="{00000000-0008-0000-0400-00000C000000}"/>
            </a:ext>
          </a:extLst>
        </xdr:cNvPr>
        <xdr:cNvPicPr>
          <a:picLocks noChangeAspect="1"/>
        </xdr:cNvPicPr>
      </xdr:nvPicPr>
      <xdr:blipFill>
        <a:blip xmlns:r="http://schemas.openxmlformats.org/officeDocument/2006/relationships" r:embed="rId5" cstate="print"/>
        <a:stretch>
          <a:fillRect/>
        </a:stretch>
      </xdr:blipFill>
      <xdr:spPr>
        <a:xfrm>
          <a:off x="5543550" y="1057276"/>
          <a:ext cx="838200" cy="657224"/>
        </a:xfrm>
        <a:prstGeom prst="rect">
          <a:avLst/>
        </a:prstGeom>
      </xdr:spPr>
    </xdr:pic>
    <xdr:clientData/>
  </xdr:twoCellAnchor>
  <xdr:twoCellAnchor editAs="oneCell">
    <xdr:from>
      <xdr:col>11</xdr:col>
      <xdr:colOff>847725</xdr:colOff>
      <xdr:row>5</xdr:row>
      <xdr:rowOff>66675</xdr:rowOff>
    </xdr:from>
    <xdr:to>
      <xdr:col>12</xdr:col>
      <xdr:colOff>0</xdr:colOff>
      <xdr:row>8</xdr:row>
      <xdr:rowOff>142875</xdr:rowOff>
    </xdr:to>
    <xdr:pic>
      <xdr:nvPicPr>
        <xdr:cNvPr id="13" name="12 Imagen" descr="feadernuevo12_06_2012.jpg">
          <a:extLst>
            <a:ext uri="{FF2B5EF4-FFF2-40B4-BE49-F238E27FC236}">
              <a16:creationId xmlns:a16="http://schemas.microsoft.com/office/drawing/2014/main" id="{00000000-0008-0000-0400-00000D000000}"/>
            </a:ext>
          </a:extLst>
        </xdr:cNvPr>
        <xdr:cNvPicPr>
          <a:picLocks noChangeAspect="1"/>
        </xdr:cNvPicPr>
      </xdr:nvPicPr>
      <xdr:blipFill>
        <a:blip xmlns:r="http://schemas.openxmlformats.org/officeDocument/2006/relationships" r:embed="rId1" cstate="print"/>
        <a:stretch>
          <a:fillRect/>
        </a:stretch>
      </xdr:blipFill>
      <xdr:spPr>
        <a:xfrm>
          <a:off x="238125" y="1028700"/>
          <a:ext cx="0" cy="647700"/>
        </a:xfrm>
        <a:prstGeom prst="rect">
          <a:avLst/>
        </a:prstGeom>
      </xdr:spPr>
    </xdr:pic>
    <xdr:clientData/>
  </xdr:twoCellAnchor>
  <xdr:twoCellAnchor editAs="oneCell">
    <xdr:from>
      <xdr:col>11</xdr:col>
      <xdr:colOff>57150</xdr:colOff>
      <xdr:row>5</xdr:row>
      <xdr:rowOff>123826</xdr:rowOff>
    </xdr:from>
    <xdr:to>
      <xdr:col>12</xdr:col>
      <xdr:colOff>609600</xdr:colOff>
      <xdr:row>8</xdr:row>
      <xdr:rowOff>161926</xdr:rowOff>
    </xdr:to>
    <xdr:pic>
      <xdr:nvPicPr>
        <xdr:cNvPr id="14" name="13 Imagen" descr="LOGO leader.jpg">
          <a:extLst>
            <a:ext uri="{FF2B5EF4-FFF2-40B4-BE49-F238E27FC236}">
              <a16:creationId xmlns:a16="http://schemas.microsoft.com/office/drawing/2014/main" id="{00000000-0008-0000-0400-00000E000000}"/>
            </a:ext>
          </a:extLst>
        </xdr:cNvPr>
        <xdr:cNvPicPr>
          <a:picLocks noChangeAspect="1"/>
        </xdr:cNvPicPr>
      </xdr:nvPicPr>
      <xdr:blipFill>
        <a:blip xmlns:r="http://schemas.openxmlformats.org/officeDocument/2006/relationships" r:embed="rId2" cstate="print"/>
        <a:stretch>
          <a:fillRect/>
        </a:stretch>
      </xdr:blipFill>
      <xdr:spPr>
        <a:xfrm>
          <a:off x="6657975" y="1085851"/>
          <a:ext cx="742950" cy="609600"/>
        </a:xfrm>
        <a:prstGeom prst="rect">
          <a:avLst/>
        </a:prstGeom>
      </xdr:spPr>
    </xdr:pic>
    <xdr:clientData/>
  </xdr:twoCellAnchor>
  <xdr:twoCellAnchor editAs="oneCell">
    <xdr:from>
      <xdr:col>12</xdr:col>
      <xdr:colOff>619123</xdr:colOff>
      <xdr:row>5</xdr:row>
      <xdr:rowOff>133350</xdr:rowOff>
    </xdr:from>
    <xdr:to>
      <xdr:col>12</xdr:col>
      <xdr:colOff>2066924</xdr:colOff>
      <xdr:row>8</xdr:row>
      <xdr:rowOff>152400</xdr:rowOff>
    </xdr:to>
    <xdr:pic>
      <xdr:nvPicPr>
        <xdr:cNvPr id="15" name="14 Imagen" descr="feadernuevo12_06_2012.jpg">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1" cstate="print"/>
        <a:stretch>
          <a:fillRect/>
        </a:stretch>
      </xdr:blipFill>
      <xdr:spPr>
        <a:xfrm>
          <a:off x="7410448" y="1095375"/>
          <a:ext cx="1447801" cy="590550"/>
        </a:xfrm>
        <a:prstGeom prst="rect">
          <a:avLst/>
        </a:prstGeom>
      </xdr:spPr>
    </xdr:pic>
    <xdr:clientData/>
  </xdr:twoCellAnchor>
  <xdr:twoCellAnchor editAs="oneCell">
    <xdr:from>
      <xdr:col>12</xdr:col>
      <xdr:colOff>2124075</xdr:colOff>
      <xdr:row>6</xdr:row>
      <xdr:rowOff>0</xdr:rowOff>
    </xdr:from>
    <xdr:to>
      <xdr:col>13</xdr:col>
      <xdr:colOff>438149</xdr:colOff>
      <xdr:row>8</xdr:row>
      <xdr:rowOff>180975</xdr:rowOff>
    </xdr:to>
    <xdr:pic>
      <xdr:nvPicPr>
        <xdr:cNvPr id="16" name="15 Imagen" descr="logo_pv_ma_centrado.jpg">
          <a:extLst>
            <a:ext uri="{FF2B5EF4-FFF2-40B4-BE49-F238E27FC236}">
              <a16:creationId xmlns:a16="http://schemas.microsoft.com/office/drawing/2014/main" id="{00000000-0008-0000-0400-000010000000}"/>
            </a:ext>
          </a:extLst>
        </xdr:cNvPr>
        <xdr:cNvPicPr>
          <a:picLocks noChangeAspect="1"/>
        </xdr:cNvPicPr>
      </xdr:nvPicPr>
      <xdr:blipFill>
        <a:blip xmlns:r="http://schemas.openxmlformats.org/officeDocument/2006/relationships" r:embed="rId3" cstate="print"/>
        <a:stretch>
          <a:fillRect/>
        </a:stretch>
      </xdr:blipFill>
      <xdr:spPr>
        <a:xfrm>
          <a:off x="8915400" y="1152525"/>
          <a:ext cx="1466849" cy="561975"/>
        </a:xfrm>
        <a:prstGeom prst="rect">
          <a:avLst/>
        </a:prstGeom>
      </xdr:spPr>
    </xdr:pic>
    <xdr:clientData/>
  </xdr:twoCellAnchor>
  <xdr:twoCellAnchor editAs="oneCell">
    <xdr:from>
      <xdr:col>13</xdr:col>
      <xdr:colOff>466727</xdr:colOff>
      <xdr:row>6</xdr:row>
      <xdr:rowOff>47626</xdr:rowOff>
    </xdr:from>
    <xdr:to>
      <xdr:col>16</xdr:col>
      <xdr:colOff>142875</xdr:colOff>
      <xdr:row>8</xdr:row>
      <xdr:rowOff>142876</xdr:rowOff>
    </xdr:to>
    <xdr:pic>
      <xdr:nvPicPr>
        <xdr:cNvPr id="17" name="16 Imagen" descr="nuevo_logoministerio.jpg">
          <a:extLst>
            <a:ext uri="{FF2B5EF4-FFF2-40B4-BE49-F238E27FC236}">
              <a16:creationId xmlns:a16="http://schemas.microsoft.com/office/drawing/2014/main" id="{00000000-0008-0000-0400-000011000000}"/>
            </a:ext>
          </a:extLst>
        </xdr:cNvPr>
        <xdr:cNvPicPr>
          <a:picLocks noChangeAspect="1"/>
        </xdr:cNvPicPr>
      </xdr:nvPicPr>
      <xdr:blipFill>
        <a:blip xmlns:r="http://schemas.openxmlformats.org/officeDocument/2006/relationships" r:embed="rId4" cstate="print"/>
        <a:stretch>
          <a:fillRect/>
        </a:stretch>
      </xdr:blipFill>
      <xdr:spPr>
        <a:xfrm>
          <a:off x="10410827" y="1200151"/>
          <a:ext cx="1562098" cy="476250"/>
        </a:xfrm>
        <a:prstGeom prst="rect">
          <a:avLst/>
        </a:prstGeom>
      </xdr:spPr>
    </xdr:pic>
    <xdr:clientData/>
  </xdr:twoCellAnchor>
  <xdr:twoCellAnchor editAs="oneCell">
    <xdr:from>
      <xdr:col>16</xdr:col>
      <xdr:colOff>171450</xdr:colOff>
      <xdr:row>5</xdr:row>
      <xdr:rowOff>57151</xdr:rowOff>
    </xdr:from>
    <xdr:to>
      <xdr:col>17</xdr:col>
      <xdr:colOff>514350</xdr:colOff>
      <xdr:row>8</xdr:row>
      <xdr:rowOff>142875</xdr:rowOff>
    </xdr:to>
    <xdr:pic>
      <xdr:nvPicPr>
        <xdr:cNvPr id="18" name="17 Imagen" descr="logocedeco.jpg">
          <a:extLst>
            <a:ext uri="{FF2B5EF4-FFF2-40B4-BE49-F238E27FC236}">
              <a16:creationId xmlns:a16="http://schemas.microsoft.com/office/drawing/2014/main" id="{00000000-0008-0000-0400-000012000000}"/>
            </a:ext>
          </a:extLst>
        </xdr:cNvPr>
        <xdr:cNvPicPr>
          <a:picLocks noChangeAspect="1"/>
        </xdr:cNvPicPr>
      </xdr:nvPicPr>
      <xdr:blipFill>
        <a:blip xmlns:r="http://schemas.openxmlformats.org/officeDocument/2006/relationships" r:embed="rId5" cstate="print"/>
        <a:stretch>
          <a:fillRect/>
        </a:stretch>
      </xdr:blipFill>
      <xdr:spPr>
        <a:xfrm>
          <a:off x="12001500" y="1019176"/>
          <a:ext cx="971550" cy="657224"/>
        </a:xfrm>
        <a:prstGeom prst="rect">
          <a:avLst/>
        </a:prstGeom>
      </xdr:spPr>
    </xdr:pic>
    <xdr:clientData/>
  </xdr:twoCellAnchor>
  <xdr:twoCellAnchor editAs="oneCell">
    <xdr:from>
      <xdr:col>2</xdr:col>
      <xdr:colOff>0</xdr:colOff>
      <xdr:row>58</xdr:row>
      <xdr:rowOff>66675</xdr:rowOff>
    </xdr:from>
    <xdr:to>
      <xdr:col>2</xdr:col>
      <xdr:colOff>0</xdr:colOff>
      <xdr:row>61</xdr:row>
      <xdr:rowOff>142875</xdr:rowOff>
    </xdr:to>
    <xdr:pic>
      <xdr:nvPicPr>
        <xdr:cNvPr id="19" name="18 Imagen" descr="feadernuevo12_06_2012.jpg">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1" cstate="print"/>
        <a:stretch>
          <a:fillRect/>
        </a:stretch>
      </xdr:blipFill>
      <xdr:spPr>
        <a:xfrm>
          <a:off x="238125" y="1028700"/>
          <a:ext cx="0" cy="647700"/>
        </a:xfrm>
        <a:prstGeom prst="rect">
          <a:avLst/>
        </a:prstGeom>
      </xdr:spPr>
    </xdr:pic>
    <xdr:clientData/>
  </xdr:twoCellAnchor>
  <xdr:twoCellAnchor editAs="oneCell">
    <xdr:from>
      <xdr:col>1</xdr:col>
      <xdr:colOff>76200</xdr:colOff>
      <xdr:row>58</xdr:row>
      <xdr:rowOff>104776</xdr:rowOff>
    </xdr:from>
    <xdr:to>
      <xdr:col>2</xdr:col>
      <xdr:colOff>552450</xdr:colOff>
      <xdr:row>61</xdr:row>
      <xdr:rowOff>142876</xdr:rowOff>
    </xdr:to>
    <xdr:pic>
      <xdr:nvPicPr>
        <xdr:cNvPr id="20" name="19 Imagen" descr="LOGO leader.jpg">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2" cstate="print"/>
        <a:stretch>
          <a:fillRect/>
        </a:stretch>
      </xdr:blipFill>
      <xdr:spPr>
        <a:xfrm>
          <a:off x="142875" y="1066801"/>
          <a:ext cx="647700" cy="609600"/>
        </a:xfrm>
        <a:prstGeom prst="rect">
          <a:avLst/>
        </a:prstGeom>
      </xdr:spPr>
    </xdr:pic>
    <xdr:clientData/>
  </xdr:twoCellAnchor>
  <xdr:twoCellAnchor editAs="oneCell">
    <xdr:from>
      <xdr:col>2</xdr:col>
      <xdr:colOff>561975</xdr:colOff>
      <xdr:row>58</xdr:row>
      <xdr:rowOff>104775</xdr:rowOff>
    </xdr:from>
    <xdr:to>
      <xdr:col>2</xdr:col>
      <xdr:colOff>2133600</xdr:colOff>
      <xdr:row>61</xdr:row>
      <xdr:rowOff>123825</xdr:rowOff>
    </xdr:to>
    <xdr:pic>
      <xdr:nvPicPr>
        <xdr:cNvPr id="21" name="20 Imagen" descr="feadernuevo12_06_2012.jpg">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1" cstate="print"/>
        <a:stretch>
          <a:fillRect/>
        </a:stretch>
      </xdr:blipFill>
      <xdr:spPr>
        <a:xfrm>
          <a:off x="800100" y="1066800"/>
          <a:ext cx="1571625" cy="590550"/>
        </a:xfrm>
        <a:prstGeom prst="rect">
          <a:avLst/>
        </a:prstGeom>
      </xdr:spPr>
    </xdr:pic>
    <xdr:clientData/>
  </xdr:twoCellAnchor>
  <xdr:twoCellAnchor editAs="oneCell">
    <xdr:from>
      <xdr:col>2</xdr:col>
      <xdr:colOff>2157034</xdr:colOff>
      <xdr:row>58</xdr:row>
      <xdr:rowOff>133350</xdr:rowOff>
    </xdr:from>
    <xdr:to>
      <xdr:col>3</xdr:col>
      <xdr:colOff>581024</xdr:colOff>
      <xdr:row>61</xdr:row>
      <xdr:rowOff>123825</xdr:rowOff>
    </xdr:to>
    <xdr:pic>
      <xdr:nvPicPr>
        <xdr:cNvPr id="22" name="21 Imagen" descr="logo_pv_ma_centrado.jpg">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3" cstate="print"/>
        <a:stretch>
          <a:fillRect/>
        </a:stretch>
      </xdr:blipFill>
      <xdr:spPr>
        <a:xfrm>
          <a:off x="2395159" y="1095375"/>
          <a:ext cx="1500565" cy="561975"/>
        </a:xfrm>
        <a:prstGeom prst="rect">
          <a:avLst/>
        </a:prstGeom>
      </xdr:spPr>
    </xdr:pic>
    <xdr:clientData/>
  </xdr:twoCellAnchor>
  <xdr:twoCellAnchor editAs="oneCell">
    <xdr:from>
      <xdr:col>3</xdr:col>
      <xdr:colOff>619127</xdr:colOff>
      <xdr:row>58</xdr:row>
      <xdr:rowOff>180976</xdr:rowOff>
    </xdr:from>
    <xdr:to>
      <xdr:col>6</xdr:col>
      <xdr:colOff>295275</xdr:colOff>
      <xdr:row>61</xdr:row>
      <xdr:rowOff>85726</xdr:rowOff>
    </xdr:to>
    <xdr:pic>
      <xdr:nvPicPr>
        <xdr:cNvPr id="23" name="22 Imagen" descr="nuevo_logoministerio.jpg">
          <a:extLst>
            <a:ext uri="{FF2B5EF4-FFF2-40B4-BE49-F238E27FC236}">
              <a16:creationId xmlns:a16="http://schemas.microsoft.com/office/drawing/2014/main" id="{00000000-0008-0000-0400-000017000000}"/>
            </a:ext>
          </a:extLst>
        </xdr:cNvPr>
        <xdr:cNvPicPr>
          <a:picLocks noChangeAspect="1"/>
        </xdr:cNvPicPr>
      </xdr:nvPicPr>
      <xdr:blipFill>
        <a:blip xmlns:r="http://schemas.openxmlformats.org/officeDocument/2006/relationships" r:embed="rId4" cstate="print"/>
        <a:stretch>
          <a:fillRect/>
        </a:stretch>
      </xdr:blipFill>
      <xdr:spPr>
        <a:xfrm>
          <a:off x="3933827" y="1143001"/>
          <a:ext cx="1562098" cy="476250"/>
        </a:xfrm>
        <a:prstGeom prst="rect">
          <a:avLst/>
        </a:prstGeom>
      </xdr:spPr>
    </xdr:pic>
    <xdr:clientData/>
  </xdr:twoCellAnchor>
  <xdr:twoCellAnchor editAs="oneCell">
    <xdr:from>
      <xdr:col>6</xdr:col>
      <xdr:colOff>342900</xdr:colOff>
      <xdr:row>58</xdr:row>
      <xdr:rowOff>95251</xdr:rowOff>
    </xdr:from>
    <xdr:to>
      <xdr:col>7</xdr:col>
      <xdr:colOff>552450</xdr:colOff>
      <xdr:row>61</xdr:row>
      <xdr:rowOff>180975</xdr:rowOff>
    </xdr:to>
    <xdr:pic>
      <xdr:nvPicPr>
        <xdr:cNvPr id="24" name="23 Imagen" descr="logocedeco.jpg">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5" cstate="print"/>
        <a:stretch>
          <a:fillRect/>
        </a:stretch>
      </xdr:blipFill>
      <xdr:spPr>
        <a:xfrm>
          <a:off x="5543550" y="1057276"/>
          <a:ext cx="838200" cy="65722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847725</xdr:colOff>
      <xdr:row>5</xdr:row>
      <xdr:rowOff>66675</xdr:rowOff>
    </xdr:from>
    <xdr:to>
      <xdr:col>2</xdr:col>
      <xdr:colOff>1588</xdr:colOff>
      <xdr:row>8</xdr:row>
      <xdr:rowOff>142875</xdr:rowOff>
    </xdr:to>
    <xdr:pic>
      <xdr:nvPicPr>
        <xdr:cNvPr id="8" name="7 Imagen" descr="feadernuevo12_06_2012.jpg">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1" cstate="print"/>
        <a:stretch>
          <a:fillRect/>
        </a:stretch>
      </xdr:blipFill>
      <xdr:spPr>
        <a:xfrm>
          <a:off x="6791325" y="1028700"/>
          <a:ext cx="0" cy="647700"/>
        </a:xfrm>
        <a:prstGeom prst="rect">
          <a:avLst/>
        </a:prstGeom>
      </xdr:spPr>
    </xdr:pic>
    <xdr:clientData/>
  </xdr:twoCellAnchor>
  <xdr:twoCellAnchor editAs="oneCell">
    <xdr:from>
      <xdr:col>0</xdr:col>
      <xdr:colOff>52387</xdr:colOff>
      <xdr:row>5</xdr:row>
      <xdr:rowOff>73027</xdr:rowOff>
    </xdr:from>
    <xdr:to>
      <xdr:col>2</xdr:col>
      <xdr:colOff>623888</xdr:colOff>
      <xdr:row>8</xdr:row>
      <xdr:rowOff>111127</xdr:rowOff>
    </xdr:to>
    <xdr:pic>
      <xdr:nvPicPr>
        <xdr:cNvPr id="9" name="8 Imagen" descr="LOGO leader.jpg">
          <a:extLst>
            <a:ext uri="{FF2B5EF4-FFF2-40B4-BE49-F238E27FC236}">
              <a16:creationId xmlns:a16="http://schemas.microsoft.com/office/drawing/2014/main" id="{00000000-0008-0000-0500-000009000000}"/>
            </a:ext>
          </a:extLst>
        </xdr:cNvPr>
        <xdr:cNvPicPr>
          <a:picLocks noChangeAspect="1"/>
        </xdr:cNvPicPr>
      </xdr:nvPicPr>
      <xdr:blipFill>
        <a:blip xmlns:r="http://schemas.openxmlformats.org/officeDocument/2006/relationships" r:embed="rId2" cstate="print"/>
        <a:stretch>
          <a:fillRect/>
        </a:stretch>
      </xdr:blipFill>
      <xdr:spPr>
        <a:xfrm>
          <a:off x="52387" y="1033465"/>
          <a:ext cx="682626" cy="609600"/>
        </a:xfrm>
        <a:prstGeom prst="rect">
          <a:avLst/>
        </a:prstGeom>
      </xdr:spPr>
    </xdr:pic>
    <xdr:clientData/>
  </xdr:twoCellAnchor>
  <xdr:twoCellAnchor editAs="oneCell">
    <xdr:from>
      <xdr:col>2</xdr:col>
      <xdr:colOff>625472</xdr:colOff>
      <xdr:row>5</xdr:row>
      <xdr:rowOff>138112</xdr:rowOff>
    </xdr:from>
    <xdr:to>
      <xdr:col>2</xdr:col>
      <xdr:colOff>1925638</xdr:colOff>
      <xdr:row>8</xdr:row>
      <xdr:rowOff>61912</xdr:rowOff>
    </xdr:to>
    <xdr:pic>
      <xdr:nvPicPr>
        <xdr:cNvPr id="10" name="9 Imagen" descr="feadernuevo12_06_2012.jpg">
          <a:extLst>
            <a:ext uri="{FF2B5EF4-FFF2-40B4-BE49-F238E27FC236}">
              <a16:creationId xmlns:a16="http://schemas.microsoft.com/office/drawing/2014/main" id="{00000000-0008-0000-0500-00000A000000}"/>
            </a:ext>
          </a:extLst>
        </xdr:cNvPr>
        <xdr:cNvPicPr>
          <a:picLocks noChangeAspect="1"/>
        </xdr:cNvPicPr>
      </xdr:nvPicPr>
      <xdr:blipFill>
        <a:blip xmlns:r="http://schemas.openxmlformats.org/officeDocument/2006/relationships" r:embed="rId1" cstate="print"/>
        <a:stretch>
          <a:fillRect/>
        </a:stretch>
      </xdr:blipFill>
      <xdr:spPr>
        <a:xfrm>
          <a:off x="736597" y="1098550"/>
          <a:ext cx="1300166" cy="495300"/>
        </a:xfrm>
        <a:prstGeom prst="rect">
          <a:avLst/>
        </a:prstGeom>
      </xdr:spPr>
    </xdr:pic>
    <xdr:clientData/>
  </xdr:twoCellAnchor>
  <xdr:twoCellAnchor editAs="oneCell">
    <xdr:from>
      <xdr:col>2</xdr:col>
      <xdr:colOff>1933575</xdr:colOff>
      <xdr:row>5</xdr:row>
      <xdr:rowOff>155576</xdr:rowOff>
    </xdr:from>
    <xdr:to>
      <xdr:col>4</xdr:col>
      <xdr:colOff>396874</xdr:colOff>
      <xdr:row>8</xdr:row>
      <xdr:rowOff>31751</xdr:rowOff>
    </xdr:to>
    <xdr:pic>
      <xdr:nvPicPr>
        <xdr:cNvPr id="11" name="10 Imagen" descr="logo_pv_ma_centrado.jpg">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3" cstate="print"/>
        <a:stretch>
          <a:fillRect/>
        </a:stretch>
      </xdr:blipFill>
      <xdr:spPr>
        <a:xfrm>
          <a:off x="2044700" y="1116014"/>
          <a:ext cx="1662112" cy="447675"/>
        </a:xfrm>
        <a:prstGeom prst="rect">
          <a:avLst/>
        </a:prstGeom>
      </xdr:spPr>
    </xdr:pic>
    <xdr:clientData/>
  </xdr:twoCellAnchor>
  <xdr:twoCellAnchor editAs="oneCell">
    <xdr:from>
      <xdr:col>4</xdr:col>
      <xdr:colOff>360366</xdr:colOff>
      <xdr:row>5</xdr:row>
      <xdr:rowOff>174628</xdr:rowOff>
    </xdr:from>
    <xdr:to>
      <xdr:col>6</xdr:col>
      <xdr:colOff>554658</xdr:colOff>
      <xdr:row>8</xdr:row>
      <xdr:rowOff>23814</xdr:rowOff>
    </xdr:to>
    <xdr:pic>
      <xdr:nvPicPr>
        <xdr:cNvPr id="12" name="11 Imagen" descr="nuevo_logoministerio.jpg">
          <a:extLst>
            <a:ext uri="{FF2B5EF4-FFF2-40B4-BE49-F238E27FC236}">
              <a16:creationId xmlns:a16="http://schemas.microsoft.com/office/drawing/2014/main" id="{00000000-0008-0000-0500-00000C000000}"/>
            </a:ext>
          </a:extLst>
        </xdr:cNvPr>
        <xdr:cNvPicPr>
          <a:picLocks noChangeAspect="1"/>
        </xdr:cNvPicPr>
      </xdr:nvPicPr>
      <xdr:blipFill>
        <a:blip xmlns:r="http://schemas.openxmlformats.org/officeDocument/2006/relationships" r:embed="rId4" cstate="print"/>
        <a:stretch>
          <a:fillRect/>
        </a:stretch>
      </xdr:blipFill>
      <xdr:spPr>
        <a:xfrm>
          <a:off x="3662366" y="1135066"/>
          <a:ext cx="1591292" cy="420686"/>
        </a:xfrm>
        <a:prstGeom prst="rect">
          <a:avLst/>
        </a:prstGeom>
      </xdr:spPr>
    </xdr:pic>
    <xdr:clientData/>
  </xdr:twoCellAnchor>
  <xdr:twoCellAnchor editAs="oneCell">
    <xdr:from>
      <xdr:col>7</xdr:col>
      <xdr:colOff>53974</xdr:colOff>
      <xdr:row>5</xdr:row>
      <xdr:rowOff>50800</xdr:rowOff>
    </xdr:from>
    <xdr:to>
      <xdr:col>9</xdr:col>
      <xdr:colOff>34924</xdr:colOff>
      <xdr:row>8</xdr:row>
      <xdr:rowOff>136524</xdr:rowOff>
    </xdr:to>
    <xdr:pic>
      <xdr:nvPicPr>
        <xdr:cNvPr id="13" name="12 Imagen" descr="logocedeco.jpg">
          <a:extLst>
            <a:ext uri="{FF2B5EF4-FFF2-40B4-BE49-F238E27FC236}">
              <a16:creationId xmlns:a16="http://schemas.microsoft.com/office/drawing/2014/main" id="{00000000-0008-0000-0500-00000D000000}"/>
            </a:ext>
          </a:extLst>
        </xdr:cNvPr>
        <xdr:cNvPicPr>
          <a:picLocks noChangeAspect="1"/>
        </xdr:cNvPicPr>
      </xdr:nvPicPr>
      <xdr:blipFill>
        <a:blip xmlns:r="http://schemas.openxmlformats.org/officeDocument/2006/relationships" r:embed="rId5" cstate="print"/>
        <a:stretch>
          <a:fillRect/>
        </a:stretch>
      </xdr:blipFill>
      <xdr:spPr>
        <a:xfrm>
          <a:off x="5443537" y="1011238"/>
          <a:ext cx="838200" cy="657224"/>
        </a:xfrm>
        <a:prstGeom prst="rect">
          <a:avLst/>
        </a:prstGeom>
      </xdr:spPr>
    </xdr:pic>
    <xdr:clientData/>
  </xdr:twoCellAnchor>
  <xdr:twoCellAnchor editAs="oneCell">
    <xdr:from>
      <xdr:col>8</xdr:col>
      <xdr:colOff>0</xdr:colOff>
      <xdr:row>5</xdr:row>
      <xdr:rowOff>66675</xdr:rowOff>
    </xdr:from>
    <xdr:to>
      <xdr:col>8</xdr:col>
      <xdr:colOff>0</xdr:colOff>
      <xdr:row>8</xdr:row>
      <xdr:rowOff>142875</xdr:rowOff>
    </xdr:to>
    <xdr:pic>
      <xdr:nvPicPr>
        <xdr:cNvPr id="20" name="19 Imagen" descr="feadernuevo12_06_2012.jpg">
          <a:extLst>
            <a:ext uri="{FF2B5EF4-FFF2-40B4-BE49-F238E27FC236}">
              <a16:creationId xmlns:a16="http://schemas.microsoft.com/office/drawing/2014/main" id="{00000000-0008-0000-0500-000014000000}"/>
            </a:ext>
          </a:extLst>
        </xdr:cNvPr>
        <xdr:cNvPicPr>
          <a:picLocks noChangeAspect="1"/>
        </xdr:cNvPicPr>
      </xdr:nvPicPr>
      <xdr:blipFill>
        <a:blip xmlns:r="http://schemas.openxmlformats.org/officeDocument/2006/relationships" r:embed="rId1" cstate="print"/>
        <a:stretch>
          <a:fillRect/>
        </a:stretch>
      </xdr:blipFill>
      <xdr:spPr>
        <a:xfrm>
          <a:off x="112713" y="1027113"/>
          <a:ext cx="0" cy="647700"/>
        </a:xfrm>
        <a:prstGeom prst="rect">
          <a:avLst/>
        </a:prstGeom>
      </xdr:spPr>
    </xdr:pic>
    <xdr:clientData/>
  </xdr:twoCellAnchor>
  <xdr:twoCellAnchor editAs="oneCell">
    <xdr:from>
      <xdr:col>9</xdr:col>
      <xdr:colOff>847725</xdr:colOff>
      <xdr:row>5</xdr:row>
      <xdr:rowOff>66675</xdr:rowOff>
    </xdr:from>
    <xdr:to>
      <xdr:col>10</xdr:col>
      <xdr:colOff>1588</xdr:colOff>
      <xdr:row>8</xdr:row>
      <xdr:rowOff>142875</xdr:rowOff>
    </xdr:to>
    <xdr:pic>
      <xdr:nvPicPr>
        <xdr:cNvPr id="26" name="25 Imagen" descr="feadernuevo12_06_2012.jpg">
          <a:extLst>
            <a:ext uri="{FF2B5EF4-FFF2-40B4-BE49-F238E27FC236}">
              <a16:creationId xmlns:a16="http://schemas.microsoft.com/office/drawing/2014/main" id="{00000000-0008-0000-0500-00001A000000}"/>
            </a:ext>
          </a:extLst>
        </xdr:cNvPr>
        <xdr:cNvPicPr>
          <a:picLocks noChangeAspect="1"/>
        </xdr:cNvPicPr>
      </xdr:nvPicPr>
      <xdr:blipFill>
        <a:blip xmlns:r="http://schemas.openxmlformats.org/officeDocument/2006/relationships" r:embed="rId1" cstate="print"/>
        <a:stretch>
          <a:fillRect/>
        </a:stretch>
      </xdr:blipFill>
      <xdr:spPr>
        <a:xfrm>
          <a:off x="112713" y="1027113"/>
          <a:ext cx="0" cy="647700"/>
        </a:xfrm>
        <a:prstGeom prst="rect">
          <a:avLst/>
        </a:prstGeom>
      </xdr:spPr>
    </xdr:pic>
    <xdr:clientData/>
  </xdr:twoCellAnchor>
  <xdr:twoCellAnchor editAs="oneCell">
    <xdr:from>
      <xdr:col>1</xdr:col>
      <xdr:colOff>847725</xdr:colOff>
      <xdr:row>56</xdr:row>
      <xdr:rowOff>66675</xdr:rowOff>
    </xdr:from>
    <xdr:to>
      <xdr:col>2</xdr:col>
      <xdr:colOff>1588</xdr:colOff>
      <xdr:row>59</xdr:row>
      <xdr:rowOff>142875</xdr:rowOff>
    </xdr:to>
    <xdr:pic>
      <xdr:nvPicPr>
        <xdr:cNvPr id="32" name="31 Imagen" descr="feadernuevo12_06_2012.jpg">
          <a:extLst>
            <a:ext uri="{FF2B5EF4-FFF2-40B4-BE49-F238E27FC236}">
              <a16:creationId xmlns:a16="http://schemas.microsoft.com/office/drawing/2014/main" id="{00000000-0008-0000-0500-000020000000}"/>
            </a:ext>
          </a:extLst>
        </xdr:cNvPr>
        <xdr:cNvPicPr>
          <a:picLocks noChangeAspect="1"/>
        </xdr:cNvPicPr>
      </xdr:nvPicPr>
      <xdr:blipFill>
        <a:blip xmlns:r="http://schemas.openxmlformats.org/officeDocument/2006/relationships" r:embed="rId1" cstate="print"/>
        <a:stretch>
          <a:fillRect/>
        </a:stretch>
      </xdr:blipFill>
      <xdr:spPr>
        <a:xfrm>
          <a:off x="112713" y="1027113"/>
          <a:ext cx="0" cy="647700"/>
        </a:xfrm>
        <a:prstGeom prst="rect">
          <a:avLst/>
        </a:prstGeom>
      </xdr:spPr>
    </xdr:pic>
    <xdr:clientData/>
  </xdr:twoCellAnchor>
  <xdr:twoCellAnchor editAs="oneCell">
    <xdr:from>
      <xdr:col>0</xdr:col>
      <xdr:colOff>52387</xdr:colOff>
      <xdr:row>56</xdr:row>
      <xdr:rowOff>73027</xdr:rowOff>
    </xdr:from>
    <xdr:to>
      <xdr:col>2</xdr:col>
      <xdr:colOff>623888</xdr:colOff>
      <xdr:row>59</xdr:row>
      <xdr:rowOff>111127</xdr:rowOff>
    </xdr:to>
    <xdr:pic>
      <xdr:nvPicPr>
        <xdr:cNvPr id="33" name="32 Imagen" descr="LOGO leader.jpg">
          <a:extLst>
            <a:ext uri="{FF2B5EF4-FFF2-40B4-BE49-F238E27FC236}">
              <a16:creationId xmlns:a16="http://schemas.microsoft.com/office/drawing/2014/main" id="{00000000-0008-0000-0500-000021000000}"/>
            </a:ext>
          </a:extLst>
        </xdr:cNvPr>
        <xdr:cNvPicPr>
          <a:picLocks noChangeAspect="1"/>
        </xdr:cNvPicPr>
      </xdr:nvPicPr>
      <xdr:blipFill>
        <a:blip xmlns:r="http://schemas.openxmlformats.org/officeDocument/2006/relationships" r:embed="rId2" cstate="print"/>
        <a:stretch>
          <a:fillRect/>
        </a:stretch>
      </xdr:blipFill>
      <xdr:spPr>
        <a:xfrm>
          <a:off x="52387" y="1033465"/>
          <a:ext cx="682626" cy="609600"/>
        </a:xfrm>
        <a:prstGeom prst="rect">
          <a:avLst/>
        </a:prstGeom>
      </xdr:spPr>
    </xdr:pic>
    <xdr:clientData/>
  </xdr:twoCellAnchor>
  <xdr:twoCellAnchor editAs="oneCell">
    <xdr:from>
      <xdr:col>2</xdr:col>
      <xdr:colOff>625472</xdr:colOff>
      <xdr:row>56</xdr:row>
      <xdr:rowOff>138112</xdr:rowOff>
    </xdr:from>
    <xdr:to>
      <xdr:col>2</xdr:col>
      <xdr:colOff>1925638</xdr:colOff>
      <xdr:row>59</xdr:row>
      <xdr:rowOff>61912</xdr:rowOff>
    </xdr:to>
    <xdr:pic>
      <xdr:nvPicPr>
        <xdr:cNvPr id="34" name="33 Imagen" descr="feadernuevo12_06_2012.jpg">
          <a:extLst>
            <a:ext uri="{FF2B5EF4-FFF2-40B4-BE49-F238E27FC236}">
              <a16:creationId xmlns:a16="http://schemas.microsoft.com/office/drawing/2014/main" id="{00000000-0008-0000-0500-000022000000}"/>
            </a:ext>
          </a:extLst>
        </xdr:cNvPr>
        <xdr:cNvPicPr>
          <a:picLocks noChangeAspect="1"/>
        </xdr:cNvPicPr>
      </xdr:nvPicPr>
      <xdr:blipFill>
        <a:blip xmlns:r="http://schemas.openxmlformats.org/officeDocument/2006/relationships" r:embed="rId1" cstate="print"/>
        <a:stretch>
          <a:fillRect/>
        </a:stretch>
      </xdr:blipFill>
      <xdr:spPr>
        <a:xfrm>
          <a:off x="736597" y="1098550"/>
          <a:ext cx="1300166" cy="495300"/>
        </a:xfrm>
        <a:prstGeom prst="rect">
          <a:avLst/>
        </a:prstGeom>
      </xdr:spPr>
    </xdr:pic>
    <xdr:clientData/>
  </xdr:twoCellAnchor>
  <xdr:twoCellAnchor editAs="oneCell">
    <xdr:from>
      <xdr:col>2</xdr:col>
      <xdr:colOff>1933575</xdr:colOff>
      <xdr:row>56</xdr:row>
      <xdr:rowOff>155576</xdr:rowOff>
    </xdr:from>
    <xdr:to>
      <xdr:col>4</xdr:col>
      <xdr:colOff>396874</xdr:colOff>
      <xdr:row>59</xdr:row>
      <xdr:rowOff>31751</xdr:rowOff>
    </xdr:to>
    <xdr:pic>
      <xdr:nvPicPr>
        <xdr:cNvPr id="35" name="34 Imagen" descr="logo_pv_ma_centrado.jpg">
          <a:extLst>
            <a:ext uri="{FF2B5EF4-FFF2-40B4-BE49-F238E27FC236}">
              <a16:creationId xmlns:a16="http://schemas.microsoft.com/office/drawing/2014/main" id="{00000000-0008-0000-0500-000023000000}"/>
            </a:ext>
          </a:extLst>
        </xdr:cNvPr>
        <xdr:cNvPicPr>
          <a:picLocks noChangeAspect="1"/>
        </xdr:cNvPicPr>
      </xdr:nvPicPr>
      <xdr:blipFill>
        <a:blip xmlns:r="http://schemas.openxmlformats.org/officeDocument/2006/relationships" r:embed="rId3" cstate="print"/>
        <a:stretch>
          <a:fillRect/>
        </a:stretch>
      </xdr:blipFill>
      <xdr:spPr>
        <a:xfrm>
          <a:off x="2044700" y="1116014"/>
          <a:ext cx="1662112" cy="447675"/>
        </a:xfrm>
        <a:prstGeom prst="rect">
          <a:avLst/>
        </a:prstGeom>
      </xdr:spPr>
    </xdr:pic>
    <xdr:clientData/>
  </xdr:twoCellAnchor>
  <xdr:twoCellAnchor editAs="oneCell">
    <xdr:from>
      <xdr:col>4</xdr:col>
      <xdr:colOff>360366</xdr:colOff>
      <xdr:row>56</xdr:row>
      <xdr:rowOff>174628</xdr:rowOff>
    </xdr:from>
    <xdr:to>
      <xdr:col>6</xdr:col>
      <xdr:colOff>554658</xdr:colOff>
      <xdr:row>59</xdr:row>
      <xdr:rowOff>23814</xdr:rowOff>
    </xdr:to>
    <xdr:pic>
      <xdr:nvPicPr>
        <xdr:cNvPr id="36" name="35 Imagen" descr="nuevo_logoministerio.jpg">
          <a:extLst>
            <a:ext uri="{FF2B5EF4-FFF2-40B4-BE49-F238E27FC236}">
              <a16:creationId xmlns:a16="http://schemas.microsoft.com/office/drawing/2014/main" id="{00000000-0008-0000-0500-000024000000}"/>
            </a:ext>
          </a:extLst>
        </xdr:cNvPr>
        <xdr:cNvPicPr>
          <a:picLocks noChangeAspect="1"/>
        </xdr:cNvPicPr>
      </xdr:nvPicPr>
      <xdr:blipFill>
        <a:blip xmlns:r="http://schemas.openxmlformats.org/officeDocument/2006/relationships" r:embed="rId4" cstate="print"/>
        <a:stretch>
          <a:fillRect/>
        </a:stretch>
      </xdr:blipFill>
      <xdr:spPr>
        <a:xfrm>
          <a:off x="3670304" y="1135066"/>
          <a:ext cx="1591292" cy="420686"/>
        </a:xfrm>
        <a:prstGeom prst="rect">
          <a:avLst/>
        </a:prstGeom>
      </xdr:spPr>
    </xdr:pic>
    <xdr:clientData/>
  </xdr:twoCellAnchor>
  <xdr:twoCellAnchor editAs="oneCell">
    <xdr:from>
      <xdr:col>6</xdr:col>
      <xdr:colOff>593724</xdr:colOff>
      <xdr:row>56</xdr:row>
      <xdr:rowOff>130175</xdr:rowOff>
    </xdr:from>
    <xdr:to>
      <xdr:col>8</xdr:col>
      <xdr:colOff>42862</xdr:colOff>
      <xdr:row>60</xdr:row>
      <xdr:rowOff>25399</xdr:rowOff>
    </xdr:to>
    <xdr:pic>
      <xdr:nvPicPr>
        <xdr:cNvPr id="37" name="36 Imagen" descr="logocedeco.jpg">
          <a:extLst>
            <a:ext uri="{FF2B5EF4-FFF2-40B4-BE49-F238E27FC236}">
              <a16:creationId xmlns:a16="http://schemas.microsoft.com/office/drawing/2014/main" id="{00000000-0008-0000-0500-000025000000}"/>
            </a:ext>
          </a:extLst>
        </xdr:cNvPr>
        <xdr:cNvPicPr>
          <a:picLocks noChangeAspect="1"/>
        </xdr:cNvPicPr>
      </xdr:nvPicPr>
      <xdr:blipFill>
        <a:blip xmlns:r="http://schemas.openxmlformats.org/officeDocument/2006/relationships" r:embed="rId5" cstate="print"/>
        <a:stretch>
          <a:fillRect/>
        </a:stretch>
      </xdr:blipFill>
      <xdr:spPr>
        <a:xfrm>
          <a:off x="5300662" y="1090613"/>
          <a:ext cx="838200" cy="657224"/>
        </a:xfrm>
        <a:prstGeom prst="rect">
          <a:avLst/>
        </a:prstGeom>
      </xdr:spPr>
    </xdr:pic>
    <xdr:clientData/>
  </xdr:twoCellAnchor>
  <xdr:twoCellAnchor editAs="oneCell">
    <xdr:from>
      <xdr:col>8</xdr:col>
      <xdr:colOff>0</xdr:colOff>
      <xdr:row>56</xdr:row>
      <xdr:rowOff>66675</xdr:rowOff>
    </xdr:from>
    <xdr:to>
      <xdr:col>8</xdr:col>
      <xdr:colOff>0</xdr:colOff>
      <xdr:row>59</xdr:row>
      <xdr:rowOff>142875</xdr:rowOff>
    </xdr:to>
    <xdr:pic>
      <xdr:nvPicPr>
        <xdr:cNvPr id="38" name="37 Imagen" descr="feadernuevo12_06_2012.jpg">
          <a:extLst>
            <a:ext uri="{FF2B5EF4-FFF2-40B4-BE49-F238E27FC236}">
              <a16:creationId xmlns:a16="http://schemas.microsoft.com/office/drawing/2014/main" id="{00000000-0008-0000-0500-000026000000}"/>
            </a:ext>
          </a:extLst>
        </xdr:cNvPr>
        <xdr:cNvPicPr>
          <a:picLocks noChangeAspect="1"/>
        </xdr:cNvPicPr>
      </xdr:nvPicPr>
      <xdr:blipFill>
        <a:blip xmlns:r="http://schemas.openxmlformats.org/officeDocument/2006/relationships" r:embed="rId1" cstate="print"/>
        <a:stretch>
          <a:fillRect/>
        </a:stretch>
      </xdr:blipFill>
      <xdr:spPr>
        <a:xfrm>
          <a:off x="6096000" y="1027113"/>
          <a:ext cx="0" cy="647700"/>
        </a:xfrm>
        <a:prstGeom prst="rect">
          <a:avLst/>
        </a:prstGeom>
      </xdr:spPr>
    </xdr:pic>
    <xdr:clientData/>
  </xdr:twoCellAnchor>
  <xdr:twoCellAnchor editAs="oneCell">
    <xdr:from>
      <xdr:col>9</xdr:col>
      <xdr:colOff>847725</xdr:colOff>
      <xdr:row>56</xdr:row>
      <xdr:rowOff>66675</xdr:rowOff>
    </xdr:from>
    <xdr:to>
      <xdr:col>10</xdr:col>
      <xdr:colOff>1588</xdr:colOff>
      <xdr:row>59</xdr:row>
      <xdr:rowOff>142875</xdr:rowOff>
    </xdr:to>
    <xdr:pic>
      <xdr:nvPicPr>
        <xdr:cNvPr id="39" name="38 Imagen" descr="feadernuevo12_06_2012.jpg">
          <a:extLst>
            <a:ext uri="{FF2B5EF4-FFF2-40B4-BE49-F238E27FC236}">
              <a16:creationId xmlns:a16="http://schemas.microsoft.com/office/drawing/2014/main" id="{00000000-0008-0000-0500-000027000000}"/>
            </a:ext>
          </a:extLst>
        </xdr:cNvPr>
        <xdr:cNvPicPr>
          <a:picLocks noChangeAspect="1"/>
        </xdr:cNvPicPr>
      </xdr:nvPicPr>
      <xdr:blipFill>
        <a:blip xmlns:r="http://schemas.openxmlformats.org/officeDocument/2006/relationships" r:embed="rId1" cstate="print"/>
        <a:stretch>
          <a:fillRect/>
        </a:stretch>
      </xdr:blipFill>
      <xdr:spPr>
        <a:xfrm>
          <a:off x="6446838" y="1027113"/>
          <a:ext cx="0" cy="647700"/>
        </a:xfrm>
        <a:prstGeom prst="rect">
          <a:avLst/>
        </a:prstGeom>
      </xdr:spPr>
    </xdr:pic>
    <xdr:clientData/>
  </xdr:twoCellAnchor>
  <xdr:twoCellAnchor editAs="oneCell">
    <xdr:from>
      <xdr:col>10</xdr:col>
      <xdr:colOff>39687</xdr:colOff>
      <xdr:row>5</xdr:row>
      <xdr:rowOff>103188</xdr:rowOff>
    </xdr:from>
    <xdr:to>
      <xdr:col>11</xdr:col>
      <xdr:colOff>527885</xdr:colOff>
      <xdr:row>8</xdr:row>
      <xdr:rowOff>95250</xdr:rowOff>
    </xdr:to>
    <xdr:pic>
      <xdr:nvPicPr>
        <xdr:cNvPr id="40" name="39 Imagen" descr="LOGO leader.jpg">
          <a:extLst>
            <a:ext uri="{FF2B5EF4-FFF2-40B4-BE49-F238E27FC236}">
              <a16:creationId xmlns:a16="http://schemas.microsoft.com/office/drawing/2014/main" id="{00000000-0008-0000-0500-000028000000}"/>
            </a:ext>
          </a:extLst>
        </xdr:cNvPr>
        <xdr:cNvPicPr>
          <a:picLocks noChangeAspect="1"/>
        </xdr:cNvPicPr>
      </xdr:nvPicPr>
      <xdr:blipFill>
        <a:blip xmlns:r="http://schemas.openxmlformats.org/officeDocument/2006/relationships" r:embed="rId2" cstate="print"/>
        <a:stretch>
          <a:fillRect/>
        </a:stretch>
      </xdr:blipFill>
      <xdr:spPr>
        <a:xfrm>
          <a:off x="6484937" y="1063626"/>
          <a:ext cx="631073" cy="563562"/>
        </a:xfrm>
        <a:prstGeom prst="rect">
          <a:avLst/>
        </a:prstGeom>
      </xdr:spPr>
    </xdr:pic>
    <xdr:clientData/>
  </xdr:twoCellAnchor>
  <xdr:twoCellAnchor editAs="oneCell">
    <xdr:from>
      <xdr:col>11</xdr:col>
      <xdr:colOff>523874</xdr:colOff>
      <xdr:row>5</xdr:row>
      <xdr:rowOff>150813</xdr:rowOff>
    </xdr:from>
    <xdr:to>
      <xdr:col>11</xdr:col>
      <xdr:colOff>1824040</xdr:colOff>
      <xdr:row>8</xdr:row>
      <xdr:rowOff>74613</xdr:rowOff>
    </xdr:to>
    <xdr:pic>
      <xdr:nvPicPr>
        <xdr:cNvPr id="41" name="40 Imagen" descr="feadernuevo12_06_2012.jpg">
          <a:extLst>
            <a:ext uri="{FF2B5EF4-FFF2-40B4-BE49-F238E27FC236}">
              <a16:creationId xmlns:a16="http://schemas.microsoft.com/office/drawing/2014/main" id="{00000000-0008-0000-0500-000029000000}"/>
            </a:ext>
          </a:extLst>
        </xdr:cNvPr>
        <xdr:cNvPicPr>
          <a:picLocks noChangeAspect="1"/>
        </xdr:cNvPicPr>
      </xdr:nvPicPr>
      <xdr:blipFill>
        <a:blip xmlns:r="http://schemas.openxmlformats.org/officeDocument/2006/relationships" r:embed="rId1" cstate="print"/>
        <a:stretch>
          <a:fillRect/>
        </a:stretch>
      </xdr:blipFill>
      <xdr:spPr>
        <a:xfrm>
          <a:off x="7111999" y="1111251"/>
          <a:ext cx="1300166" cy="495300"/>
        </a:xfrm>
        <a:prstGeom prst="rect">
          <a:avLst/>
        </a:prstGeom>
      </xdr:spPr>
    </xdr:pic>
    <xdr:clientData/>
  </xdr:twoCellAnchor>
  <xdr:twoCellAnchor editAs="oneCell">
    <xdr:from>
      <xdr:col>11</xdr:col>
      <xdr:colOff>1785937</xdr:colOff>
      <xdr:row>6</xdr:row>
      <xdr:rowOff>0</xdr:rowOff>
    </xdr:from>
    <xdr:to>
      <xdr:col>13</xdr:col>
      <xdr:colOff>249236</xdr:colOff>
      <xdr:row>8</xdr:row>
      <xdr:rowOff>66675</xdr:rowOff>
    </xdr:to>
    <xdr:pic>
      <xdr:nvPicPr>
        <xdr:cNvPr id="42" name="41 Imagen" descr="logo_pv_ma_centrado.jpg">
          <a:extLst>
            <a:ext uri="{FF2B5EF4-FFF2-40B4-BE49-F238E27FC236}">
              <a16:creationId xmlns:a16="http://schemas.microsoft.com/office/drawing/2014/main" id="{00000000-0008-0000-0500-00002A000000}"/>
            </a:ext>
          </a:extLst>
        </xdr:cNvPr>
        <xdr:cNvPicPr>
          <a:picLocks noChangeAspect="1"/>
        </xdr:cNvPicPr>
      </xdr:nvPicPr>
      <xdr:blipFill>
        <a:blip xmlns:r="http://schemas.openxmlformats.org/officeDocument/2006/relationships" r:embed="rId3" cstate="print"/>
        <a:stretch>
          <a:fillRect/>
        </a:stretch>
      </xdr:blipFill>
      <xdr:spPr>
        <a:xfrm>
          <a:off x="8374062" y="1150938"/>
          <a:ext cx="1662112" cy="447675"/>
        </a:xfrm>
        <a:prstGeom prst="rect">
          <a:avLst/>
        </a:prstGeom>
      </xdr:spPr>
    </xdr:pic>
    <xdr:clientData/>
  </xdr:twoCellAnchor>
  <xdr:twoCellAnchor editAs="oneCell">
    <xdr:from>
      <xdr:col>13</xdr:col>
      <xdr:colOff>214312</xdr:colOff>
      <xdr:row>6</xdr:row>
      <xdr:rowOff>31750</xdr:rowOff>
    </xdr:from>
    <xdr:to>
      <xdr:col>15</xdr:col>
      <xdr:colOff>381000</xdr:colOff>
      <xdr:row>8</xdr:row>
      <xdr:rowOff>71436</xdr:rowOff>
    </xdr:to>
    <xdr:pic>
      <xdr:nvPicPr>
        <xdr:cNvPr id="43" name="42 Imagen" descr="nuevo_logoministerio.jpg">
          <a:extLst>
            <a:ext uri="{FF2B5EF4-FFF2-40B4-BE49-F238E27FC236}">
              <a16:creationId xmlns:a16="http://schemas.microsoft.com/office/drawing/2014/main" id="{00000000-0008-0000-0500-00002B000000}"/>
            </a:ext>
          </a:extLst>
        </xdr:cNvPr>
        <xdr:cNvPicPr>
          <a:picLocks noChangeAspect="1"/>
        </xdr:cNvPicPr>
      </xdr:nvPicPr>
      <xdr:blipFill>
        <a:blip xmlns:r="http://schemas.openxmlformats.org/officeDocument/2006/relationships" r:embed="rId4" cstate="print"/>
        <a:stretch>
          <a:fillRect/>
        </a:stretch>
      </xdr:blipFill>
      <xdr:spPr>
        <a:xfrm>
          <a:off x="10001250" y="1182688"/>
          <a:ext cx="1524000" cy="420686"/>
        </a:xfrm>
        <a:prstGeom prst="rect">
          <a:avLst/>
        </a:prstGeom>
      </xdr:spPr>
    </xdr:pic>
    <xdr:clientData/>
  </xdr:twoCellAnchor>
  <xdr:twoCellAnchor editAs="oneCell">
    <xdr:from>
      <xdr:col>15</xdr:col>
      <xdr:colOff>428626</xdr:colOff>
      <xdr:row>5</xdr:row>
      <xdr:rowOff>79375</xdr:rowOff>
    </xdr:from>
    <xdr:to>
      <xdr:col>16</xdr:col>
      <xdr:colOff>595313</xdr:colOff>
      <xdr:row>8</xdr:row>
      <xdr:rowOff>158749</xdr:rowOff>
    </xdr:to>
    <xdr:pic>
      <xdr:nvPicPr>
        <xdr:cNvPr id="46" name="45 Imagen" descr="logocedeco.jpg">
          <a:extLst>
            <a:ext uri="{FF2B5EF4-FFF2-40B4-BE49-F238E27FC236}">
              <a16:creationId xmlns:a16="http://schemas.microsoft.com/office/drawing/2014/main" id="{00000000-0008-0000-0500-00002E000000}"/>
            </a:ext>
          </a:extLst>
        </xdr:cNvPr>
        <xdr:cNvPicPr>
          <a:picLocks noChangeAspect="1"/>
        </xdr:cNvPicPr>
      </xdr:nvPicPr>
      <xdr:blipFill>
        <a:blip xmlns:r="http://schemas.openxmlformats.org/officeDocument/2006/relationships" r:embed="rId5" cstate="print"/>
        <a:stretch>
          <a:fillRect/>
        </a:stretch>
      </xdr:blipFill>
      <xdr:spPr>
        <a:xfrm>
          <a:off x="11572876" y="1039813"/>
          <a:ext cx="849312" cy="650874"/>
        </a:xfrm>
        <a:prstGeom prst="rect">
          <a:avLst/>
        </a:prstGeom>
      </xdr:spPr>
    </xdr:pic>
    <xdr:clientData/>
  </xdr:twoCellAnchor>
  <xdr:twoCellAnchor editAs="oneCell">
    <xdr:from>
      <xdr:col>11</xdr:col>
      <xdr:colOff>601663</xdr:colOff>
      <xdr:row>56</xdr:row>
      <xdr:rowOff>146050</xdr:rowOff>
    </xdr:from>
    <xdr:to>
      <xdr:col>11</xdr:col>
      <xdr:colOff>1944253</xdr:colOff>
      <xdr:row>59</xdr:row>
      <xdr:rowOff>95250</xdr:rowOff>
    </xdr:to>
    <xdr:pic>
      <xdr:nvPicPr>
        <xdr:cNvPr id="47" name="46 Imagen" descr="feadernuevo12_06_2012.jpg">
          <a:extLst>
            <a:ext uri="{FF2B5EF4-FFF2-40B4-BE49-F238E27FC236}">
              <a16:creationId xmlns:a16="http://schemas.microsoft.com/office/drawing/2014/main" id="{00000000-0008-0000-0500-00002F000000}"/>
            </a:ext>
          </a:extLst>
        </xdr:cNvPr>
        <xdr:cNvPicPr>
          <a:picLocks noChangeAspect="1"/>
        </xdr:cNvPicPr>
      </xdr:nvPicPr>
      <xdr:blipFill>
        <a:blip xmlns:r="http://schemas.openxmlformats.org/officeDocument/2006/relationships" r:embed="rId1" cstate="print"/>
        <a:stretch>
          <a:fillRect/>
        </a:stretch>
      </xdr:blipFill>
      <xdr:spPr>
        <a:xfrm>
          <a:off x="7189788" y="10599738"/>
          <a:ext cx="1342590" cy="520700"/>
        </a:xfrm>
        <a:prstGeom prst="rect">
          <a:avLst/>
        </a:prstGeom>
      </xdr:spPr>
    </xdr:pic>
    <xdr:clientData/>
  </xdr:twoCellAnchor>
  <xdr:twoCellAnchor editAs="oneCell">
    <xdr:from>
      <xdr:col>10</xdr:col>
      <xdr:colOff>52387</xdr:colOff>
      <xdr:row>56</xdr:row>
      <xdr:rowOff>73027</xdr:rowOff>
    </xdr:from>
    <xdr:to>
      <xdr:col>11</xdr:col>
      <xdr:colOff>555625</xdr:colOff>
      <xdr:row>59</xdr:row>
      <xdr:rowOff>111127</xdr:rowOff>
    </xdr:to>
    <xdr:pic>
      <xdr:nvPicPr>
        <xdr:cNvPr id="48" name="47 Imagen" descr="LOGO leader.jpg">
          <a:extLst>
            <a:ext uri="{FF2B5EF4-FFF2-40B4-BE49-F238E27FC236}">
              <a16:creationId xmlns:a16="http://schemas.microsoft.com/office/drawing/2014/main" id="{00000000-0008-0000-0500-000030000000}"/>
            </a:ext>
          </a:extLst>
        </xdr:cNvPr>
        <xdr:cNvPicPr>
          <a:picLocks noChangeAspect="1"/>
        </xdr:cNvPicPr>
      </xdr:nvPicPr>
      <xdr:blipFill>
        <a:blip xmlns:r="http://schemas.openxmlformats.org/officeDocument/2006/relationships" r:embed="rId2" cstate="print"/>
        <a:stretch>
          <a:fillRect/>
        </a:stretch>
      </xdr:blipFill>
      <xdr:spPr>
        <a:xfrm>
          <a:off x="6497637" y="10526715"/>
          <a:ext cx="646113" cy="609600"/>
        </a:xfrm>
        <a:prstGeom prst="rect">
          <a:avLst/>
        </a:prstGeom>
      </xdr:spPr>
    </xdr:pic>
    <xdr:clientData/>
  </xdr:twoCellAnchor>
  <xdr:twoCellAnchor editAs="oneCell">
    <xdr:from>
      <xdr:col>11</xdr:col>
      <xdr:colOff>1947863</xdr:colOff>
      <xdr:row>56</xdr:row>
      <xdr:rowOff>179389</xdr:rowOff>
    </xdr:from>
    <xdr:to>
      <xdr:col>13</xdr:col>
      <xdr:colOff>261938</xdr:colOff>
      <xdr:row>59</xdr:row>
      <xdr:rowOff>111125</xdr:rowOff>
    </xdr:to>
    <xdr:pic>
      <xdr:nvPicPr>
        <xdr:cNvPr id="50" name="49 Imagen" descr="logo_pv_ma_centrado.jpg">
          <a:extLst>
            <a:ext uri="{FF2B5EF4-FFF2-40B4-BE49-F238E27FC236}">
              <a16:creationId xmlns:a16="http://schemas.microsoft.com/office/drawing/2014/main" id="{00000000-0008-0000-0500-000032000000}"/>
            </a:ext>
          </a:extLst>
        </xdr:cNvPr>
        <xdr:cNvPicPr>
          <a:picLocks noChangeAspect="1"/>
        </xdr:cNvPicPr>
      </xdr:nvPicPr>
      <xdr:blipFill>
        <a:blip xmlns:r="http://schemas.openxmlformats.org/officeDocument/2006/relationships" r:embed="rId3" cstate="print"/>
        <a:stretch>
          <a:fillRect/>
        </a:stretch>
      </xdr:blipFill>
      <xdr:spPr>
        <a:xfrm>
          <a:off x="8535988" y="10633077"/>
          <a:ext cx="1512888" cy="503236"/>
        </a:xfrm>
        <a:prstGeom prst="rect">
          <a:avLst/>
        </a:prstGeom>
      </xdr:spPr>
    </xdr:pic>
    <xdr:clientData/>
  </xdr:twoCellAnchor>
  <xdr:twoCellAnchor editAs="oneCell">
    <xdr:from>
      <xdr:col>13</xdr:col>
      <xdr:colOff>246061</xdr:colOff>
      <xdr:row>57</xdr:row>
      <xdr:rowOff>23816</xdr:rowOff>
    </xdr:from>
    <xdr:to>
      <xdr:col>15</xdr:col>
      <xdr:colOff>364156</xdr:colOff>
      <xdr:row>59</xdr:row>
      <xdr:rowOff>63502</xdr:rowOff>
    </xdr:to>
    <xdr:pic>
      <xdr:nvPicPr>
        <xdr:cNvPr id="51" name="50 Imagen" descr="nuevo_logoministerio.jpg">
          <a:extLst>
            <a:ext uri="{FF2B5EF4-FFF2-40B4-BE49-F238E27FC236}">
              <a16:creationId xmlns:a16="http://schemas.microsoft.com/office/drawing/2014/main" id="{00000000-0008-0000-0500-000033000000}"/>
            </a:ext>
          </a:extLst>
        </xdr:cNvPr>
        <xdr:cNvPicPr>
          <a:picLocks noChangeAspect="1"/>
        </xdr:cNvPicPr>
      </xdr:nvPicPr>
      <xdr:blipFill>
        <a:blip xmlns:r="http://schemas.openxmlformats.org/officeDocument/2006/relationships" r:embed="rId4" cstate="print"/>
        <a:stretch>
          <a:fillRect/>
        </a:stretch>
      </xdr:blipFill>
      <xdr:spPr>
        <a:xfrm>
          <a:off x="10032999" y="10668004"/>
          <a:ext cx="1475407" cy="420686"/>
        </a:xfrm>
        <a:prstGeom prst="rect">
          <a:avLst/>
        </a:prstGeom>
      </xdr:spPr>
    </xdr:pic>
    <xdr:clientData/>
  </xdr:twoCellAnchor>
  <xdr:twoCellAnchor editAs="oneCell">
    <xdr:from>
      <xdr:col>15</xdr:col>
      <xdr:colOff>492125</xdr:colOff>
      <xdr:row>56</xdr:row>
      <xdr:rowOff>138113</xdr:rowOff>
    </xdr:from>
    <xdr:to>
      <xdr:col>16</xdr:col>
      <xdr:colOff>595313</xdr:colOff>
      <xdr:row>60</xdr:row>
      <xdr:rowOff>33337</xdr:rowOff>
    </xdr:to>
    <xdr:pic>
      <xdr:nvPicPr>
        <xdr:cNvPr id="52" name="51 Imagen" descr="logocedeco.jpg">
          <a:extLst>
            <a:ext uri="{FF2B5EF4-FFF2-40B4-BE49-F238E27FC236}">
              <a16:creationId xmlns:a16="http://schemas.microsoft.com/office/drawing/2014/main" id="{00000000-0008-0000-0500-000034000000}"/>
            </a:ext>
          </a:extLst>
        </xdr:cNvPr>
        <xdr:cNvPicPr>
          <a:picLocks noChangeAspect="1"/>
        </xdr:cNvPicPr>
      </xdr:nvPicPr>
      <xdr:blipFill>
        <a:blip xmlns:r="http://schemas.openxmlformats.org/officeDocument/2006/relationships" r:embed="rId5" cstate="print"/>
        <a:stretch>
          <a:fillRect/>
        </a:stretch>
      </xdr:blipFill>
      <xdr:spPr>
        <a:xfrm>
          <a:off x="11636375" y="10591801"/>
          <a:ext cx="785813" cy="657224"/>
        </a:xfrm>
        <a:prstGeom prst="rect">
          <a:avLst/>
        </a:prstGeom>
      </xdr:spPr>
    </xdr:pic>
    <xdr:clientData/>
  </xdr:twoCellAnchor>
  <xdr:twoCellAnchor editAs="oneCell">
    <xdr:from>
      <xdr:col>18</xdr:col>
      <xdr:colOff>0</xdr:colOff>
      <xdr:row>56</xdr:row>
      <xdr:rowOff>66675</xdr:rowOff>
    </xdr:from>
    <xdr:to>
      <xdr:col>18</xdr:col>
      <xdr:colOff>0</xdr:colOff>
      <xdr:row>59</xdr:row>
      <xdr:rowOff>142875</xdr:rowOff>
    </xdr:to>
    <xdr:pic>
      <xdr:nvPicPr>
        <xdr:cNvPr id="53" name="52 Imagen" descr="feadernuevo12_06_2012.jpg">
          <a:extLst>
            <a:ext uri="{FF2B5EF4-FFF2-40B4-BE49-F238E27FC236}">
              <a16:creationId xmlns:a16="http://schemas.microsoft.com/office/drawing/2014/main" id="{00000000-0008-0000-0500-000035000000}"/>
            </a:ext>
          </a:extLst>
        </xdr:cNvPr>
        <xdr:cNvPicPr>
          <a:picLocks noChangeAspect="1"/>
        </xdr:cNvPicPr>
      </xdr:nvPicPr>
      <xdr:blipFill>
        <a:blip xmlns:r="http://schemas.openxmlformats.org/officeDocument/2006/relationships" r:embed="rId1" cstate="print"/>
        <a:stretch>
          <a:fillRect/>
        </a:stretch>
      </xdr:blipFill>
      <xdr:spPr>
        <a:xfrm>
          <a:off x="6096000" y="10520363"/>
          <a:ext cx="0" cy="6477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847725</xdr:colOff>
      <xdr:row>5</xdr:row>
      <xdr:rowOff>66675</xdr:rowOff>
    </xdr:from>
    <xdr:to>
      <xdr:col>2</xdr:col>
      <xdr:colOff>847725</xdr:colOff>
      <xdr:row>8</xdr:row>
      <xdr:rowOff>142875</xdr:rowOff>
    </xdr:to>
    <xdr:pic>
      <xdr:nvPicPr>
        <xdr:cNvPr id="2" name="1 Imagen" descr="feadernuevo12_06_2012.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238125" y="1028700"/>
          <a:ext cx="0" cy="647700"/>
        </a:xfrm>
        <a:prstGeom prst="rect">
          <a:avLst/>
        </a:prstGeom>
      </xdr:spPr>
    </xdr:pic>
    <xdr:clientData/>
  </xdr:twoCellAnchor>
  <xdr:twoCellAnchor editAs="oneCell">
    <xdr:from>
      <xdr:col>0</xdr:col>
      <xdr:colOff>95251</xdr:colOff>
      <xdr:row>5</xdr:row>
      <xdr:rowOff>66675</xdr:rowOff>
    </xdr:from>
    <xdr:to>
      <xdr:col>2</xdr:col>
      <xdr:colOff>95251</xdr:colOff>
      <xdr:row>8</xdr:row>
      <xdr:rowOff>161924</xdr:rowOff>
    </xdr:to>
    <xdr:pic>
      <xdr:nvPicPr>
        <xdr:cNvPr id="3" name="2 Imagen" descr="LOGO leader.jp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stretch>
          <a:fillRect/>
        </a:stretch>
      </xdr:blipFill>
      <xdr:spPr>
        <a:xfrm>
          <a:off x="95251" y="1028700"/>
          <a:ext cx="762000" cy="666749"/>
        </a:xfrm>
        <a:prstGeom prst="rect">
          <a:avLst/>
        </a:prstGeom>
      </xdr:spPr>
    </xdr:pic>
    <xdr:clientData/>
  </xdr:twoCellAnchor>
  <xdr:twoCellAnchor editAs="oneCell">
    <xdr:from>
      <xdr:col>2</xdr:col>
      <xdr:colOff>161924</xdr:colOff>
      <xdr:row>5</xdr:row>
      <xdr:rowOff>133350</xdr:rowOff>
    </xdr:from>
    <xdr:to>
      <xdr:col>3</xdr:col>
      <xdr:colOff>266700</xdr:colOff>
      <xdr:row>8</xdr:row>
      <xdr:rowOff>152400</xdr:rowOff>
    </xdr:to>
    <xdr:pic>
      <xdr:nvPicPr>
        <xdr:cNvPr id="4" name="3 Imagen" descr="feadernuevo12_06_2012.jpg">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1" cstate="print"/>
        <a:stretch>
          <a:fillRect/>
        </a:stretch>
      </xdr:blipFill>
      <xdr:spPr>
        <a:xfrm>
          <a:off x="923924" y="1095375"/>
          <a:ext cx="1352551" cy="590550"/>
        </a:xfrm>
        <a:prstGeom prst="rect">
          <a:avLst/>
        </a:prstGeom>
      </xdr:spPr>
    </xdr:pic>
    <xdr:clientData/>
  </xdr:twoCellAnchor>
  <xdr:twoCellAnchor editAs="oneCell">
    <xdr:from>
      <xdr:col>4</xdr:col>
      <xdr:colOff>704849</xdr:colOff>
      <xdr:row>6</xdr:row>
      <xdr:rowOff>19050</xdr:rowOff>
    </xdr:from>
    <xdr:to>
      <xdr:col>6</xdr:col>
      <xdr:colOff>638174</xdr:colOff>
      <xdr:row>8</xdr:row>
      <xdr:rowOff>152400</xdr:rowOff>
    </xdr:to>
    <xdr:pic>
      <xdr:nvPicPr>
        <xdr:cNvPr id="5" name="4 Imagen" descr="logo_pv_ma_centrado.jpg">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3" cstate="print"/>
        <a:stretch>
          <a:fillRect/>
        </a:stretch>
      </xdr:blipFill>
      <xdr:spPr>
        <a:xfrm>
          <a:off x="3943349" y="1171575"/>
          <a:ext cx="1457325" cy="514350"/>
        </a:xfrm>
        <a:prstGeom prst="rect">
          <a:avLst/>
        </a:prstGeom>
      </xdr:spPr>
    </xdr:pic>
    <xdr:clientData/>
  </xdr:twoCellAnchor>
  <xdr:twoCellAnchor editAs="oneCell">
    <xdr:from>
      <xdr:col>3</xdr:col>
      <xdr:colOff>304802</xdr:colOff>
      <xdr:row>6</xdr:row>
      <xdr:rowOff>47625</xdr:rowOff>
    </xdr:from>
    <xdr:to>
      <xdr:col>4</xdr:col>
      <xdr:colOff>685800</xdr:colOff>
      <xdr:row>8</xdr:row>
      <xdr:rowOff>152400</xdr:rowOff>
    </xdr:to>
    <xdr:pic>
      <xdr:nvPicPr>
        <xdr:cNvPr id="6" name="5 Imagen" descr="nuevo_logoministerio.jpg">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4" cstate="print"/>
        <a:stretch>
          <a:fillRect/>
        </a:stretch>
      </xdr:blipFill>
      <xdr:spPr>
        <a:xfrm>
          <a:off x="2314577" y="1200150"/>
          <a:ext cx="1609723" cy="485775"/>
        </a:xfrm>
        <a:prstGeom prst="rect">
          <a:avLst/>
        </a:prstGeom>
      </xdr:spPr>
    </xdr:pic>
    <xdr:clientData/>
  </xdr:twoCellAnchor>
  <xdr:twoCellAnchor editAs="oneCell">
    <xdr:from>
      <xdr:col>6</xdr:col>
      <xdr:colOff>742949</xdr:colOff>
      <xdr:row>5</xdr:row>
      <xdr:rowOff>47625</xdr:rowOff>
    </xdr:from>
    <xdr:to>
      <xdr:col>7</xdr:col>
      <xdr:colOff>917531</xdr:colOff>
      <xdr:row>8</xdr:row>
      <xdr:rowOff>180974</xdr:rowOff>
    </xdr:to>
    <xdr:pic>
      <xdr:nvPicPr>
        <xdr:cNvPr id="7" name="6 Imagen" descr="logocedeco.jpg">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5" cstate="print"/>
        <a:stretch>
          <a:fillRect/>
        </a:stretch>
      </xdr:blipFill>
      <xdr:spPr>
        <a:xfrm>
          <a:off x="5505449" y="1009650"/>
          <a:ext cx="936582" cy="704849"/>
        </a:xfrm>
        <a:prstGeom prst="rect">
          <a:avLst/>
        </a:prstGeom>
      </xdr:spPr>
    </xdr:pic>
    <xdr:clientData/>
  </xdr:twoCellAnchor>
  <xdr:twoCellAnchor editAs="oneCell">
    <xdr:from>
      <xdr:col>10</xdr:col>
      <xdr:colOff>847725</xdr:colOff>
      <xdr:row>5</xdr:row>
      <xdr:rowOff>66675</xdr:rowOff>
    </xdr:from>
    <xdr:to>
      <xdr:col>11</xdr:col>
      <xdr:colOff>0</xdr:colOff>
      <xdr:row>8</xdr:row>
      <xdr:rowOff>142875</xdr:rowOff>
    </xdr:to>
    <xdr:pic>
      <xdr:nvPicPr>
        <xdr:cNvPr id="8" name="7 Imagen" descr="feadernuevo12_06_2012.jpg">
          <a:extLst>
            <a:ext uri="{FF2B5EF4-FFF2-40B4-BE49-F238E27FC236}">
              <a16:creationId xmlns:a16="http://schemas.microsoft.com/office/drawing/2014/main" id="{00000000-0008-0000-0600-000008000000}"/>
            </a:ext>
          </a:extLst>
        </xdr:cNvPr>
        <xdr:cNvPicPr>
          <a:picLocks noChangeAspect="1"/>
        </xdr:cNvPicPr>
      </xdr:nvPicPr>
      <xdr:blipFill>
        <a:blip xmlns:r="http://schemas.openxmlformats.org/officeDocument/2006/relationships" r:embed="rId1" cstate="print"/>
        <a:stretch>
          <a:fillRect/>
        </a:stretch>
      </xdr:blipFill>
      <xdr:spPr>
        <a:xfrm>
          <a:off x="1609725" y="1028700"/>
          <a:ext cx="0" cy="647700"/>
        </a:xfrm>
        <a:prstGeom prst="rect">
          <a:avLst/>
        </a:prstGeom>
      </xdr:spPr>
    </xdr:pic>
    <xdr:clientData/>
  </xdr:twoCellAnchor>
  <xdr:twoCellAnchor editAs="oneCell">
    <xdr:from>
      <xdr:col>0</xdr:col>
      <xdr:colOff>85725</xdr:colOff>
      <xdr:row>58</xdr:row>
      <xdr:rowOff>76200</xdr:rowOff>
    </xdr:from>
    <xdr:to>
      <xdr:col>1</xdr:col>
      <xdr:colOff>514350</xdr:colOff>
      <xdr:row>61</xdr:row>
      <xdr:rowOff>171449</xdr:rowOff>
    </xdr:to>
    <xdr:pic>
      <xdr:nvPicPr>
        <xdr:cNvPr id="15" name="14 Imagen" descr="LOGO leader.jpg">
          <a:extLst>
            <a:ext uri="{FF2B5EF4-FFF2-40B4-BE49-F238E27FC236}">
              <a16:creationId xmlns:a16="http://schemas.microsoft.com/office/drawing/2014/main" id="{00000000-0008-0000-0600-00000F000000}"/>
            </a:ext>
          </a:extLst>
        </xdr:cNvPr>
        <xdr:cNvPicPr>
          <a:picLocks noChangeAspect="1"/>
        </xdr:cNvPicPr>
      </xdr:nvPicPr>
      <xdr:blipFill>
        <a:blip xmlns:r="http://schemas.openxmlformats.org/officeDocument/2006/relationships" r:embed="rId2" cstate="print"/>
        <a:stretch>
          <a:fillRect/>
        </a:stretch>
      </xdr:blipFill>
      <xdr:spPr>
        <a:xfrm>
          <a:off x="85725" y="10563225"/>
          <a:ext cx="657225" cy="666749"/>
        </a:xfrm>
        <a:prstGeom prst="rect">
          <a:avLst/>
        </a:prstGeom>
      </xdr:spPr>
    </xdr:pic>
    <xdr:clientData/>
  </xdr:twoCellAnchor>
  <xdr:twoCellAnchor editAs="oneCell">
    <xdr:from>
      <xdr:col>1</xdr:col>
      <xdr:colOff>533399</xdr:colOff>
      <xdr:row>58</xdr:row>
      <xdr:rowOff>180974</xdr:rowOff>
    </xdr:from>
    <xdr:to>
      <xdr:col>3</xdr:col>
      <xdr:colOff>190499</xdr:colOff>
      <xdr:row>61</xdr:row>
      <xdr:rowOff>171449</xdr:rowOff>
    </xdr:to>
    <xdr:pic>
      <xdr:nvPicPr>
        <xdr:cNvPr id="16" name="15 Imagen" descr="feadernuevo12_06_2012.jpg">
          <a:extLst>
            <a:ext uri="{FF2B5EF4-FFF2-40B4-BE49-F238E27FC236}">
              <a16:creationId xmlns:a16="http://schemas.microsoft.com/office/drawing/2014/main" id="{00000000-0008-0000-0600-000010000000}"/>
            </a:ext>
          </a:extLst>
        </xdr:cNvPr>
        <xdr:cNvPicPr>
          <a:picLocks noChangeAspect="1"/>
        </xdr:cNvPicPr>
      </xdr:nvPicPr>
      <xdr:blipFill>
        <a:blip xmlns:r="http://schemas.openxmlformats.org/officeDocument/2006/relationships" r:embed="rId1" cstate="print"/>
        <a:stretch>
          <a:fillRect/>
        </a:stretch>
      </xdr:blipFill>
      <xdr:spPr>
        <a:xfrm>
          <a:off x="761999" y="10820399"/>
          <a:ext cx="1438275" cy="561975"/>
        </a:xfrm>
        <a:prstGeom prst="rect">
          <a:avLst/>
        </a:prstGeom>
      </xdr:spPr>
    </xdr:pic>
    <xdr:clientData/>
  </xdr:twoCellAnchor>
  <xdr:twoCellAnchor editAs="oneCell">
    <xdr:from>
      <xdr:col>4</xdr:col>
      <xdr:colOff>528259</xdr:colOff>
      <xdr:row>59</xdr:row>
      <xdr:rowOff>85725</xdr:rowOff>
    </xdr:from>
    <xdr:to>
      <xdr:col>6</xdr:col>
      <xdr:colOff>666751</xdr:colOff>
      <xdr:row>61</xdr:row>
      <xdr:rowOff>155725</xdr:rowOff>
    </xdr:to>
    <xdr:pic>
      <xdr:nvPicPr>
        <xdr:cNvPr id="17" name="16 Imagen" descr="logo_pv_ma_centrado.jpg">
          <a:extLst>
            <a:ext uri="{FF2B5EF4-FFF2-40B4-BE49-F238E27FC236}">
              <a16:creationId xmlns:a16="http://schemas.microsoft.com/office/drawing/2014/main" id="{00000000-0008-0000-0600-000011000000}"/>
            </a:ext>
          </a:extLst>
        </xdr:cNvPr>
        <xdr:cNvPicPr>
          <a:picLocks noChangeAspect="1"/>
        </xdr:cNvPicPr>
      </xdr:nvPicPr>
      <xdr:blipFill>
        <a:blip xmlns:r="http://schemas.openxmlformats.org/officeDocument/2006/relationships" r:embed="rId3" cstate="print"/>
        <a:stretch>
          <a:fillRect/>
        </a:stretch>
      </xdr:blipFill>
      <xdr:spPr>
        <a:xfrm>
          <a:off x="3766759" y="10763250"/>
          <a:ext cx="1662492" cy="451000"/>
        </a:xfrm>
        <a:prstGeom prst="rect">
          <a:avLst/>
        </a:prstGeom>
      </xdr:spPr>
    </xdr:pic>
    <xdr:clientData/>
  </xdr:twoCellAnchor>
  <xdr:twoCellAnchor editAs="oneCell">
    <xdr:from>
      <xdr:col>3</xdr:col>
      <xdr:colOff>285752</xdr:colOff>
      <xdr:row>59</xdr:row>
      <xdr:rowOff>76201</xdr:rowOff>
    </xdr:from>
    <xdr:to>
      <xdr:col>4</xdr:col>
      <xdr:colOff>542925</xdr:colOff>
      <xdr:row>61</xdr:row>
      <xdr:rowOff>123825</xdr:rowOff>
    </xdr:to>
    <xdr:pic>
      <xdr:nvPicPr>
        <xdr:cNvPr id="18" name="17 Imagen" descr="nuevo_logoministerio.jpg">
          <a:extLst>
            <a:ext uri="{FF2B5EF4-FFF2-40B4-BE49-F238E27FC236}">
              <a16:creationId xmlns:a16="http://schemas.microsoft.com/office/drawing/2014/main" id="{00000000-0008-0000-0600-000012000000}"/>
            </a:ext>
          </a:extLst>
        </xdr:cNvPr>
        <xdr:cNvPicPr>
          <a:picLocks noChangeAspect="1"/>
        </xdr:cNvPicPr>
      </xdr:nvPicPr>
      <xdr:blipFill>
        <a:blip xmlns:r="http://schemas.openxmlformats.org/officeDocument/2006/relationships" r:embed="rId4" cstate="print"/>
        <a:stretch>
          <a:fillRect/>
        </a:stretch>
      </xdr:blipFill>
      <xdr:spPr>
        <a:xfrm>
          <a:off x="2295527" y="10753726"/>
          <a:ext cx="1485898" cy="428624"/>
        </a:xfrm>
        <a:prstGeom prst="rect">
          <a:avLst/>
        </a:prstGeom>
      </xdr:spPr>
    </xdr:pic>
    <xdr:clientData/>
  </xdr:twoCellAnchor>
  <xdr:twoCellAnchor editAs="oneCell">
    <xdr:from>
      <xdr:col>6</xdr:col>
      <xdr:colOff>714375</xdr:colOff>
      <xdr:row>58</xdr:row>
      <xdr:rowOff>66676</xdr:rowOff>
    </xdr:from>
    <xdr:to>
      <xdr:col>7</xdr:col>
      <xdr:colOff>885824</xdr:colOff>
      <xdr:row>61</xdr:row>
      <xdr:rowOff>166138</xdr:rowOff>
    </xdr:to>
    <xdr:pic>
      <xdr:nvPicPr>
        <xdr:cNvPr id="19" name="18 Imagen" descr="logocedeco.jpg">
          <a:extLst>
            <a:ext uri="{FF2B5EF4-FFF2-40B4-BE49-F238E27FC236}">
              <a16:creationId xmlns:a16="http://schemas.microsoft.com/office/drawing/2014/main" id="{00000000-0008-0000-0600-000013000000}"/>
            </a:ext>
          </a:extLst>
        </xdr:cNvPr>
        <xdr:cNvPicPr>
          <a:picLocks noChangeAspect="1"/>
        </xdr:cNvPicPr>
      </xdr:nvPicPr>
      <xdr:blipFill>
        <a:blip xmlns:r="http://schemas.openxmlformats.org/officeDocument/2006/relationships" r:embed="rId5" cstate="print"/>
        <a:stretch>
          <a:fillRect/>
        </a:stretch>
      </xdr:blipFill>
      <xdr:spPr>
        <a:xfrm>
          <a:off x="5476875" y="10553701"/>
          <a:ext cx="933449" cy="67096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65"/>
  <sheetViews>
    <sheetView tabSelected="1" view="pageBreakPreview" topLeftCell="A430" zoomScale="60" zoomScaleNormal="100" workbookViewId="0">
      <selection activeCell="L438" sqref="A438:XFD439"/>
    </sheetView>
  </sheetViews>
  <sheetFormatPr baseColWidth="10" defaultColWidth="11.5546875" defaultRowHeight="13.8" x14ac:dyDescent="0.25"/>
  <cols>
    <col min="1" max="1" width="3.88671875" style="261" customWidth="1"/>
    <col min="2" max="2" width="5.33203125" style="261" customWidth="1"/>
    <col min="3" max="3" width="12" style="261" customWidth="1"/>
    <col min="4" max="4" width="14.6640625" style="261" customWidth="1"/>
    <col min="5" max="5" width="18.6640625" style="261" customWidth="1"/>
    <col min="6" max="8" width="15.6640625" style="261" customWidth="1"/>
    <col min="9" max="10" width="8" style="261" customWidth="1"/>
    <col min="11" max="11" width="8.44140625" style="286" customWidth="1"/>
    <col min="12" max="15" width="11.5546875" style="261"/>
    <col min="16" max="16" width="9.6640625" style="261" customWidth="1"/>
    <col min="17" max="17" width="11.5546875" style="261"/>
    <col min="18" max="18" width="8.88671875" style="261" customWidth="1"/>
    <col min="19" max="19" width="7" style="261" customWidth="1"/>
    <col min="20" max="16384" width="11.5546875" style="261"/>
  </cols>
  <sheetData>
    <row r="1" spans="1:20" ht="22.95" customHeight="1" x14ac:dyDescent="0.25">
      <c r="A1" s="732" t="s">
        <v>77</v>
      </c>
      <c r="B1" s="733"/>
      <c r="C1" s="733"/>
      <c r="D1" s="733"/>
      <c r="E1" s="733"/>
      <c r="F1" s="733"/>
      <c r="G1" s="733"/>
      <c r="H1" s="733"/>
      <c r="I1" s="733"/>
      <c r="J1" s="733"/>
      <c r="K1" s="734"/>
      <c r="L1" s="258"/>
      <c r="M1" s="259"/>
      <c r="N1" s="258"/>
      <c r="O1" s="258"/>
      <c r="P1" s="260"/>
      <c r="Q1" s="260"/>
      <c r="R1" s="259"/>
      <c r="S1" s="259"/>
    </row>
    <row r="2" spans="1:20" ht="22.95" customHeight="1" thickBot="1" x14ac:dyDescent="0.3">
      <c r="A2" s="735" t="s">
        <v>323</v>
      </c>
      <c r="B2" s="736"/>
      <c r="C2" s="736"/>
      <c r="D2" s="736"/>
      <c r="E2" s="736"/>
      <c r="F2" s="736"/>
      <c r="G2" s="736"/>
      <c r="H2" s="736"/>
      <c r="I2" s="736"/>
      <c r="J2" s="736"/>
      <c r="K2" s="737"/>
      <c r="L2" s="258"/>
      <c r="M2" s="259"/>
      <c r="N2" s="258"/>
      <c r="O2" s="258"/>
      <c r="P2" s="260"/>
      <c r="Q2" s="260"/>
      <c r="R2" s="259"/>
      <c r="S2" s="259"/>
    </row>
    <row r="3" spans="1:20" x14ac:dyDescent="0.25">
      <c r="A3" s="262"/>
      <c r="B3" s="263"/>
      <c r="C3" s="263"/>
      <c r="D3" s="263"/>
      <c r="E3" s="263"/>
      <c r="F3" s="263"/>
      <c r="G3" s="263"/>
      <c r="H3" s="263"/>
      <c r="I3" s="263"/>
      <c r="J3" s="263"/>
      <c r="K3" s="264"/>
      <c r="L3" s="258"/>
      <c r="M3" s="259"/>
      <c r="N3" s="258"/>
      <c r="O3" s="258"/>
      <c r="P3" s="260"/>
      <c r="Q3" s="260"/>
      <c r="R3" s="259"/>
      <c r="S3" s="259"/>
      <c r="T3" s="265"/>
    </row>
    <row r="4" spans="1:20" x14ac:dyDescent="0.25">
      <c r="A4" s="262"/>
      <c r="B4" s="263"/>
      <c r="C4" s="263"/>
      <c r="D4" s="263"/>
      <c r="E4" s="263"/>
      <c r="F4" s="263"/>
      <c r="G4" s="263"/>
      <c r="H4" s="263"/>
      <c r="I4" s="263"/>
      <c r="J4" s="263"/>
      <c r="K4" s="264"/>
      <c r="L4" s="258"/>
      <c r="M4" s="259"/>
      <c r="N4" s="258"/>
      <c r="O4" s="258"/>
      <c r="P4" s="260"/>
      <c r="Q4" s="260"/>
      <c r="R4" s="259"/>
      <c r="S4" s="259"/>
      <c r="T4" s="265"/>
    </row>
    <row r="5" spans="1:20" x14ac:dyDescent="0.25">
      <c r="A5" s="262"/>
      <c r="B5" s="263"/>
      <c r="C5" s="263"/>
      <c r="D5" s="263"/>
      <c r="E5" s="263"/>
      <c r="F5" s="263"/>
      <c r="G5" s="263"/>
      <c r="H5" s="263"/>
      <c r="I5" s="263"/>
      <c r="J5" s="263"/>
      <c r="K5" s="264"/>
      <c r="L5" s="258"/>
      <c r="M5" s="259"/>
      <c r="N5" s="258"/>
      <c r="O5" s="258"/>
      <c r="P5" s="260"/>
      <c r="Q5" s="260"/>
      <c r="R5" s="259"/>
      <c r="S5" s="259"/>
      <c r="T5" s="265"/>
    </row>
    <row r="6" spans="1:20" ht="14.4" thickBot="1" x14ac:dyDescent="0.3">
      <c r="A6" s="266"/>
      <c r="B6" s="267"/>
      <c r="C6" s="267"/>
      <c r="D6" s="267"/>
      <c r="E6" s="267"/>
      <c r="F6" s="267"/>
      <c r="G6" s="267"/>
      <c r="H6" s="267"/>
      <c r="I6" s="267"/>
      <c r="J6" s="267"/>
      <c r="K6" s="268"/>
      <c r="L6" s="258"/>
      <c r="M6" s="259"/>
      <c r="N6" s="258"/>
      <c r="O6" s="258"/>
      <c r="P6" s="260"/>
      <c r="Q6" s="260"/>
      <c r="R6" s="259"/>
      <c r="S6" s="259"/>
      <c r="T6" s="265"/>
    </row>
    <row r="7" spans="1:20" x14ac:dyDescent="0.25">
      <c r="A7" s="263"/>
      <c r="B7" s="263"/>
      <c r="C7" s="263"/>
      <c r="D7" s="263"/>
      <c r="E7" s="263"/>
      <c r="F7" s="263"/>
      <c r="G7" s="263"/>
      <c r="H7" s="263"/>
      <c r="I7" s="263"/>
      <c r="J7" s="263"/>
      <c r="K7" s="296"/>
      <c r="L7" s="258"/>
      <c r="M7" s="259"/>
      <c r="N7" s="258"/>
      <c r="O7" s="258"/>
      <c r="P7" s="260"/>
      <c r="Q7" s="260"/>
      <c r="R7" s="259"/>
      <c r="S7" s="259"/>
      <c r="T7" s="265"/>
    </row>
    <row r="8" spans="1:20" ht="14.4" thickBot="1" x14ac:dyDescent="0.3">
      <c r="B8" s="242"/>
      <c r="C8" s="242"/>
      <c r="D8" s="242"/>
      <c r="E8" s="242"/>
      <c r="F8" s="242"/>
      <c r="G8" s="242"/>
      <c r="H8" s="242"/>
      <c r="I8" s="242"/>
      <c r="J8" s="242"/>
      <c r="K8" s="243"/>
    </row>
    <row r="9" spans="1:20" s="305" customFormat="1" ht="16.5" customHeight="1" thickBot="1" x14ac:dyDescent="0.3">
      <c r="A9" s="337" t="s">
        <v>283</v>
      </c>
      <c r="B9" s="515" t="s">
        <v>282</v>
      </c>
      <c r="C9" s="516"/>
      <c r="D9" s="516"/>
      <c r="E9" s="516"/>
      <c r="F9" s="516"/>
      <c r="G9" s="516"/>
      <c r="H9" s="516"/>
      <c r="I9" s="516"/>
      <c r="J9" s="516"/>
      <c r="K9" s="517"/>
    </row>
    <row r="10" spans="1:20" s="305" customFormat="1" ht="16.2" thickBot="1" x14ac:dyDescent="0.3">
      <c r="B10" s="306"/>
      <c r="C10" s="306"/>
      <c r="D10" s="306"/>
      <c r="E10" s="306"/>
      <c r="F10" s="306"/>
      <c r="G10" s="306"/>
      <c r="H10" s="306"/>
      <c r="I10" s="306"/>
      <c r="J10" s="306"/>
      <c r="K10" s="307"/>
    </row>
    <row r="11" spans="1:20" s="305" customFormat="1" ht="16.5" customHeight="1" thickBot="1" x14ac:dyDescent="0.3">
      <c r="B11" s="515" t="s">
        <v>286</v>
      </c>
      <c r="C11" s="516"/>
      <c r="D11" s="516"/>
      <c r="E11" s="516"/>
      <c r="F11" s="516"/>
      <c r="G11" s="516"/>
      <c r="H11" s="516"/>
      <c r="I11" s="516"/>
      <c r="J11" s="516"/>
      <c r="K11" s="517"/>
    </row>
    <row r="12" spans="1:20" s="305" customFormat="1" ht="16.2" thickBot="1" x14ac:dyDescent="0.3">
      <c r="B12" s="306"/>
      <c r="C12" s="306"/>
      <c r="D12" s="306"/>
      <c r="E12" s="306"/>
      <c r="F12" s="306"/>
      <c r="G12" s="306"/>
      <c r="H12" s="306"/>
      <c r="I12" s="306"/>
      <c r="J12" s="306"/>
      <c r="K12" s="307"/>
    </row>
    <row r="13" spans="1:20" ht="16.2" customHeight="1" thickBot="1" x14ac:dyDescent="0.3">
      <c r="B13" s="627" t="s">
        <v>1</v>
      </c>
      <c r="C13" s="628"/>
      <c r="D13" s="628"/>
      <c r="E13" s="628"/>
      <c r="F13" s="629"/>
      <c r="G13" s="640" t="s">
        <v>23</v>
      </c>
      <c r="H13" s="641"/>
      <c r="I13" s="244"/>
      <c r="J13" s="244"/>
      <c r="K13" s="245"/>
    </row>
    <row r="14" spans="1:20" ht="16.2" customHeight="1" thickBot="1" x14ac:dyDescent="0.3">
      <c r="B14" s="632"/>
      <c r="C14" s="633"/>
      <c r="D14" s="633"/>
      <c r="E14" s="633"/>
      <c r="F14" s="634"/>
      <c r="G14" s="635"/>
      <c r="H14" s="636"/>
      <c r="I14" s="512"/>
      <c r="J14" s="512"/>
      <c r="K14" s="512"/>
    </row>
    <row r="15" spans="1:20" ht="16.2" customHeight="1" x14ac:dyDescent="0.25">
      <c r="B15" s="637" t="s">
        <v>2</v>
      </c>
      <c r="C15" s="638"/>
      <c r="D15" s="638"/>
      <c r="E15" s="638"/>
      <c r="F15" s="639"/>
      <c r="G15" s="630">
        <f>SUM($G$16:$H$24)</f>
        <v>0</v>
      </c>
      <c r="H15" s="631"/>
      <c r="I15" s="546"/>
      <c r="J15" s="546"/>
      <c r="K15" s="546"/>
    </row>
    <row r="16" spans="1:20" ht="16.2" customHeight="1" x14ac:dyDescent="0.25">
      <c r="B16" s="269"/>
      <c r="C16" s="270" t="s">
        <v>3</v>
      </c>
      <c r="D16" s="270"/>
      <c r="E16" s="270"/>
      <c r="F16" s="271"/>
      <c r="G16" s="538"/>
      <c r="H16" s="539"/>
      <c r="I16" s="512"/>
      <c r="J16" s="512"/>
      <c r="K16" s="512"/>
    </row>
    <row r="17" spans="2:11" ht="16.2" customHeight="1" x14ac:dyDescent="0.25">
      <c r="B17" s="269"/>
      <c r="C17" s="270" t="s">
        <v>284</v>
      </c>
      <c r="D17" s="270"/>
      <c r="E17" s="270"/>
      <c r="F17" s="271"/>
      <c r="G17" s="538"/>
      <c r="H17" s="539"/>
      <c r="I17" s="512"/>
      <c r="J17" s="512"/>
      <c r="K17" s="512"/>
    </row>
    <row r="18" spans="2:11" ht="16.2" customHeight="1" x14ac:dyDescent="0.25">
      <c r="B18" s="269"/>
      <c r="C18" s="270" t="s">
        <v>285</v>
      </c>
      <c r="D18" s="270"/>
      <c r="E18" s="270"/>
      <c r="F18" s="271"/>
      <c r="G18" s="538"/>
      <c r="H18" s="539"/>
      <c r="I18" s="512"/>
      <c r="J18" s="512"/>
      <c r="K18" s="512"/>
    </row>
    <row r="19" spans="2:11" ht="16.2" customHeight="1" x14ac:dyDescent="0.25">
      <c r="B19" s="269"/>
      <c r="C19" s="270" t="s">
        <v>6</v>
      </c>
      <c r="D19" s="270"/>
      <c r="E19" s="270"/>
      <c r="F19" s="271"/>
      <c r="G19" s="538"/>
      <c r="H19" s="539"/>
      <c r="I19" s="512"/>
      <c r="J19" s="512"/>
      <c r="K19" s="512"/>
    </row>
    <row r="20" spans="2:11" ht="16.2" customHeight="1" x14ac:dyDescent="0.25">
      <c r="B20" s="269"/>
      <c r="C20" s="270" t="s">
        <v>7</v>
      </c>
      <c r="D20" s="270"/>
      <c r="E20" s="270"/>
      <c r="F20" s="271"/>
      <c r="G20" s="538"/>
      <c r="H20" s="539"/>
      <c r="I20" s="512"/>
      <c r="J20" s="512"/>
      <c r="K20" s="512"/>
    </row>
    <row r="21" spans="2:11" ht="16.2" customHeight="1" x14ac:dyDescent="0.25">
      <c r="B21" s="269"/>
      <c r="C21" s="270" t="s">
        <v>8</v>
      </c>
      <c r="D21" s="270"/>
      <c r="E21" s="270"/>
      <c r="F21" s="271"/>
      <c r="G21" s="538"/>
      <c r="H21" s="539"/>
      <c r="I21" s="512"/>
      <c r="J21" s="512"/>
      <c r="K21" s="512"/>
    </row>
    <row r="22" spans="2:11" ht="16.2" customHeight="1" x14ac:dyDescent="0.25">
      <c r="B22" s="272"/>
      <c r="C22" s="273" t="s">
        <v>287</v>
      </c>
      <c r="D22" s="273"/>
      <c r="E22" s="273"/>
      <c r="F22" s="274"/>
      <c r="G22" s="538"/>
      <c r="H22" s="539"/>
      <c r="I22" s="512"/>
      <c r="J22" s="512"/>
      <c r="K22" s="512"/>
    </row>
    <row r="23" spans="2:11" ht="16.2" customHeight="1" x14ac:dyDescent="0.25">
      <c r="B23" s="275"/>
      <c r="C23" s="542"/>
      <c r="D23" s="542"/>
      <c r="E23" s="542"/>
      <c r="F23" s="543"/>
      <c r="G23" s="544"/>
      <c r="H23" s="545"/>
      <c r="I23" s="276"/>
      <c r="J23" s="276"/>
      <c r="K23" s="277"/>
    </row>
    <row r="24" spans="2:11" ht="16.2" customHeight="1" thickBot="1" x14ac:dyDescent="0.3">
      <c r="B24" s="278"/>
      <c r="C24" s="540"/>
      <c r="D24" s="540"/>
      <c r="E24" s="540"/>
      <c r="F24" s="541"/>
      <c r="G24" s="553"/>
      <c r="H24" s="554"/>
      <c r="I24" s="512"/>
      <c r="J24" s="512"/>
      <c r="K24" s="512"/>
    </row>
    <row r="25" spans="2:11" ht="16.2" customHeight="1" thickBot="1" x14ac:dyDescent="0.3">
      <c r="B25" s="275"/>
      <c r="C25" s="279"/>
      <c r="D25" s="279"/>
      <c r="E25" s="279"/>
      <c r="F25" s="279"/>
      <c r="G25" s="547"/>
      <c r="H25" s="548"/>
      <c r="I25" s="512"/>
      <c r="J25" s="512"/>
      <c r="K25" s="512"/>
    </row>
    <row r="26" spans="2:11" ht="16.2" customHeight="1" x14ac:dyDescent="0.25">
      <c r="B26" s="246" t="s">
        <v>9</v>
      </c>
      <c r="C26" s="247"/>
      <c r="D26" s="247"/>
      <c r="E26" s="247"/>
      <c r="F26" s="248"/>
      <c r="G26" s="630">
        <f>SUM($G$27:$H$31)</f>
        <v>0</v>
      </c>
      <c r="H26" s="631"/>
      <c r="I26" s="546"/>
      <c r="J26" s="546"/>
      <c r="K26" s="546"/>
    </row>
    <row r="27" spans="2:11" ht="16.2" customHeight="1" x14ac:dyDescent="0.25">
      <c r="B27" s="269"/>
      <c r="C27" s="270" t="s">
        <v>10</v>
      </c>
      <c r="D27" s="270"/>
      <c r="E27" s="270"/>
      <c r="F27" s="271"/>
      <c r="G27" s="538"/>
      <c r="H27" s="539"/>
      <c r="I27" s="512"/>
      <c r="J27" s="512"/>
      <c r="K27" s="512"/>
    </row>
    <row r="28" spans="2:11" ht="16.2" customHeight="1" x14ac:dyDescent="0.25">
      <c r="B28" s="269"/>
      <c r="C28" s="270" t="s">
        <v>12</v>
      </c>
      <c r="D28" s="270"/>
      <c r="E28" s="270"/>
      <c r="F28" s="271"/>
      <c r="G28" s="538"/>
      <c r="H28" s="539"/>
      <c r="I28" s="512"/>
      <c r="J28" s="512"/>
      <c r="K28" s="512"/>
    </row>
    <row r="29" spans="2:11" ht="16.2" customHeight="1" x14ac:dyDescent="0.25">
      <c r="B29" s="272"/>
      <c r="C29" s="273" t="s">
        <v>288</v>
      </c>
      <c r="D29" s="273"/>
      <c r="E29" s="273"/>
      <c r="F29" s="274"/>
      <c r="G29" s="538"/>
      <c r="H29" s="539"/>
      <c r="I29" s="512"/>
      <c r="J29" s="512"/>
      <c r="K29" s="512"/>
    </row>
    <row r="30" spans="2:11" ht="16.2" customHeight="1" x14ac:dyDescent="0.25">
      <c r="B30" s="275"/>
      <c r="C30" s="542"/>
      <c r="D30" s="542"/>
      <c r="E30" s="542"/>
      <c r="F30" s="543"/>
      <c r="G30" s="544"/>
      <c r="H30" s="545"/>
      <c r="I30" s="276"/>
      <c r="J30" s="276"/>
      <c r="K30" s="277"/>
    </row>
    <row r="31" spans="2:11" ht="16.2" customHeight="1" thickBot="1" x14ac:dyDescent="0.3">
      <c r="B31" s="280"/>
      <c r="C31" s="540"/>
      <c r="D31" s="540"/>
      <c r="E31" s="540"/>
      <c r="F31" s="541"/>
      <c r="G31" s="553"/>
      <c r="H31" s="554"/>
      <c r="I31" s="512"/>
      <c r="J31" s="512"/>
      <c r="K31" s="512"/>
    </row>
    <row r="32" spans="2:11" ht="16.2" customHeight="1" thickBot="1" x14ac:dyDescent="0.3">
      <c r="B32" s="281"/>
      <c r="C32" s="282"/>
      <c r="D32" s="282"/>
      <c r="E32" s="279"/>
      <c r="F32" s="279"/>
      <c r="G32" s="547"/>
      <c r="H32" s="548"/>
      <c r="I32" s="512"/>
      <c r="J32" s="512"/>
      <c r="K32" s="512"/>
    </row>
    <row r="33" spans="1:11" ht="16.2" customHeight="1" x14ac:dyDescent="0.25">
      <c r="B33" s="249" t="s">
        <v>18</v>
      </c>
      <c r="C33" s="250"/>
      <c r="D33" s="250"/>
      <c r="E33" s="247"/>
      <c r="F33" s="248"/>
      <c r="G33" s="630">
        <f>SUM($G$34:$H$39)</f>
        <v>0</v>
      </c>
      <c r="H33" s="631"/>
      <c r="I33" s="546"/>
      <c r="J33" s="546"/>
      <c r="K33" s="546"/>
    </row>
    <row r="34" spans="1:11" ht="16.2" customHeight="1" x14ac:dyDescent="0.25">
      <c r="B34" s="251"/>
      <c r="C34" s="252" t="s">
        <v>289</v>
      </c>
      <c r="D34" s="253"/>
      <c r="E34" s="254"/>
      <c r="F34" s="255"/>
      <c r="G34" s="538"/>
      <c r="H34" s="539"/>
      <c r="I34" s="512"/>
      <c r="J34" s="512"/>
      <c r="K34" s="512"/>
    </row>
    <row r="35" spans="1:11" ht="16.2" customHeight="1" x14ac:dyDescent="0.25">
      <c r="B35" s="251"/>
      <c r="C35" s="270" t="s">
        <v>290</v>
      </c>
      <c r="D35" s="253"/>
      <c r="E35" s="254"/>
      <c r="F35" s="255"/>
      <c r="G35" s="538"/>
      <c r="H35" s="539"/>
      <c r="I35" s="512"/>
      <c r="J35" s="512"/>
      <c r="K35" s="512"/>
    </row>
    <row r="36" spans="1:11" ht="16.2" customHeight="1" x14ac:dyDescent="0.25">
      <c r="B36" s="269"/>
      <c r="C36" s="265" t="s">
        <v>19</v>
      </c>
      <c r="D36" s="270"/>
      <c r="E36" s="270"/>
      <c r="F36" s="271"/>
      <c r="G36" s="538"/>
      <c r="H36" s="539"/>
      <c r="I36" s="512"/>
      <c r="J36" s="512"/>
      <c r="K36" s="512"/>
    </row>
    <row r="37" spans="1:11" ht="16.2" customHeight="1" x14ac:dyDescent="0.25">
      <c r="B37" s="272"/>
      <c r="C37" s="273" t="s">
        <v>291</v>
      </c>
      <c r="D37" s="273"/>
      <c r="E37" s="273"/>
      <c r="F37" s="274"/>
      <c r="G37" s="538"/>
      <c r="H37" s="539"/>
      <c r="I37" s="512"/>
      <c r="J37" s="512"/>
      <c r="K37" s="512"/>
    </row>
    <row r="38" spans="1:11" ht="16.2" customHeight="1" x14ac:dyDescent="0.25">
      <c r="B38" s="275"/>
      <c r="C38" s="542"/>
      <c r="D38" s="542"/>
      <c r="E38" s="542"/>
      <c r="F38" s="543"/>
      <c r="G38" s="544"/>
      <c r="H38" s="545"/>
      <c r="I38" s="276"/>
      <c r="J38" s="276"/>
      <c r="K38" s="277"/>
    </row>
    <row r="39" spans="1:11" ht="16.2" customHeight="1" thickBot="1" x14ac:dyDescent="0.3">
      <c r="B39" s="280"/>
      <c r="C39" s="540"/>
      <c r="D39" s="540"/>
      <c r="E39" s="540"/>
      <c r="F39" s="541"/>
      <c r="G39" s="553"/>
      <c r="H39" s="554"/>
      <c r="I39" s="512"/>
      <c r="J39" s="512"/>
      <c r="K39" s="512"/>
    </row>
    <row r="40" spans="1:11" ht="16.2" customHeight="1" thickBot="1" x14ac:dyDescent="0.3">
      <c r="B40" s="275"/>
      <c r="C40" s="279"/>
      <c r="D40" s="279"/>
      <c r="E40" s="279"/>
      <c r="F40" s="279"/>
      <c r="G40" s="547"/>
      <c r="H40" s="548"/>
      <c r="I40" s="512"/>
      <c r="J40" s="512"/>
      <c r="K40" s="512"/>
    </row>
    <row r="41" spans="1:11" ht="16.2" customHeight="1" thickBot="1" x14ac:dyDescent="0.3">
      <c r="B41" s="246" t="s">
        <v>13</v>
      </c>
      <c r="C41" s="247"/>
      <c r="D41" s="247"/>
      <c r="E41" s="247"/>
      <c r="F41" s="248"/>
      <c r="G41" s="549">
        <f>SUM($G$42:$H$45)</f>
        <v>0</v>
      </c>
      <c r="H41" s="550"/>
      <c r="I41" s="546"/>
      <c r="J41" s="546"/>
      <c r="K41" s="546"/>
    </row>
    <row r="42" spans="1:11" ht="16.2" customHeight="1" x14ac:dyDescent="0.25">
      <c r="B42" s="269"/>
      <c r="C42" s="270" t="s">
        <v>14</v>
      </c>
      <c r="D42" s="270"/>
      <c r="E42" s="270"/>
      <c r="F42" s="271"/>
      <c r="G42" s="551"/>
      <c r="H42" s="552"/>
      <c r="I42" s="512"/>
      <c r="J42" s="512"/>
      <c r="K42" s="512"/>
    </row>
    <row r="43" spans="1:11" ht="16.2" customHeight="1" x14ac:dyDescent="0.25">
      <c r="B43" s="269"/>
      <c r="C43" s="270" t="s">
        <v>20</v>
      </c>
      <c r="D43" s="270"/>
      <c r="E43" s="270"/>
      <c r="F43" s="271"/>
      <c r="G43" s="538"/>
      <c r="H43" s="539"/>
      <c r="I43" s="512"/>
      <c r="J43" s="512"/>
      <c r="K43" s="512"/>
    </row>
    <row r="44" spans="1:11" ht="16.2" customHeight="1" x14ac:dyDescent="0.25">
      <c r="B44" s="269"/>
      <c r="C44" s="270" t="s">
        <v>21</v>
      </c>
      <c r="D44" s="270"/>
      <c r="E44" s="270"/>
      <c r="F44" s="271"/>
      <c r="G44" s="538"/>
      <c r="H44" s="539"/>
      <c r="I44" s="512"/>
      <c r="J44" s="512"/>
      <c r="K44" s="512"/>
    </row>
    <row r="45" spans="1:11" ht="16.2" customHeight="1" thickBot="1" x14ac:dyDescent="0.3">
      <c r="B45" s="283"/>
      <c r="C45" s="284" t="s">
        <v>22</v>
      </c>
      <c r="D45" s="284"/>
      <c r="E45" s="284"/>
      <c r="F45" s="285"/>
      <c r="G45" s="553"/>
      <c r="H45" s="554"/>
      <c r="I45" s="512"/>
      <c r="J45" s="512"/>
      <c r="K45" s="512"/>
    </row>
    <row r="46" spans="1:11" ht="24.75" customHeight="1" thickBot="1" x14ac:dyDescent="0.3">
      <c r="B46" s="647" t="s">
        <v>15</v>
      </c>
      <c r="C46" s="647"/>
      <c r="D46" s="647"/>
      <c r="E46" s="647"/>
      <c r="F46" s="647"/>
      <c r="G46" s="648">
        <f>G15+G26+G33+G41</f>
        <v>0</v>
      </c>
      <c r="H46" s="649"/>
      <c r="I46" s="646"/>
      <c r="J46" s="646"/>
      <c r="K46" s="646"/>
    </row>
    <row r="47" spans="1:11" ht="14.4" thickBot="1" x14ac:dyDescent="0.3">
      <c r="A47" s="645"/>
      <c r="B47" s="645"/>
      <c r="C47" s="645"/>
      <c r="D47" s="645"/>
      <c r="E47" s="645"/>
      <c r="F47" s="645"/>
      <c r="G47" s="645"/>
    </row>
    <row r="48" spans="1:11" s="305" customFormat="1" ht="16.5" customHeight="1" thickBot="1" x14ac:dyDescent="0.3">
      <c r="A48" s="308"/>
      <c r="B48" s="515" t="s">
        <v>295</v>
      </c>
      <c r="C48" s="516"/>
      <c r="D48" s="516"/>
      <c r="E48" s="516"/>
      <c r="F48" s="516"/>
      <c r="G48" s="516"/>
      <c r="H48" s="516"/>
      <c r="I48" s="516"/>
      <c r="J48" s="516"/>
      <c r="K48" s="517"/>
    </row>
    <row r="49" spans="1:11" x14ac:dyDescent="0.25">
      <c r="A49" s="286"/>
      <c r="B49" s="650"/>
      <c r="C49" s="651"/>
      <c r="D49" s="651"/>
      <c r="E49" s="651"/>
      <c r="F49" s="651"/>
      <c r="G49" s="651"/>
      <c r="H49" s="651"/>
      <c r="I49" s="651"/>
      <c r="J49" s="651"/>
      <c r="K49" s="652"/>
    </row>
    <row r="50" spans="1:11" x14ac:dyDescent="0.25">
      <c r="A50" s="286"/>
      <c r="B50" s="653"/>
      <c r="C50" s="654"/>
      <c r="D50" s="654"/>
      <c r="E50" s="654"/>
      <c r="F50" s="654"/>
      <c r="G50" s="654"/>
      <c r="H50" s="654"/>
      <c r="I50" s="654"/>
      <c r="J50" s="654"/>
      <c r="K50" s="655"/>
    </row>
    <row r="51" spans="1:11" x14ac:dyDescent="0.25">
      <c r="A51" s="286"/>
      <c r="B51" s="653"/>
      <c r="C51" s="654"/>
      <c r="D51" s="654"/>
      <c r="E51" s="654"/>
      <c r="F51" s="654"/>
      <c r="G51" s="654"/>
      <c r="H51" s="654"/>
      <c r="I51" s="654"/>
      <c r="J51" s="654"/>
      <c r="K51" s="655"/>
    </row>
    <row r="52" spans="1:11" x14ac:dyDescent="0.25">
      <c r="A52" s="286"/>
      <c r="B52" s="653"/>
      <c r="C52" s="654"/>
      <c r="D52" s="654"/>
      <c r="E52" s="654"/>
      <c r="F52" s="654"/>
      <c r="G52" s="654"/>
      <c r="H52" s="654"/>
      <c r="I52" s="654"/>
      <c r="J52" s="654"/>
      <c r="K52" s="655"/>
    </row>
    <row r="53" spans="1:11" x14ac:dyDescent="0.25">
      <c r="A53" s="286"/>
      <c r="B53" s="653"/>
      <c r="C53" s="654"/>
      <c r="D53" s="654"/>
      <c r="E53" s="654"/>
      <c r="F53" s="654"/>
      <c r="G53" s="654"/>
      <c r="H53" s="654"/>
      <c r="I53" s="654"/>
      <c r="J53" s="654"/>
      <c r="K53" s="655"/>
    </row>
    <row r="54" spans="1:11" x14ac:dyDescent="0.25">
      <c r="A54" s="286"/>
      <c r="B54" s="653"/>
      <c r="C54" s="654"/>
      <c r="D54" s="654"/>
      <c r="E54" s="654"/>
      <c r="F54" s="654"/>
      <c r="G54" s="654"/>
      <c r="H54" s="654"/>
      <c r="I54" s="654"/>
      <c r="J54" s="654"/>
      <c r="K54" s="655"/>
    </row>
    <row r="55" spans="1:11" x14ac:dyDescent="0.25">
      <c r="A55" s="286"/>
      <c r="B55" s="653"/>
      <c r="C55" s="654"/>
      <c r="D55" s="654"/>
      <c r="E55" s="654"/>
      <c r="F55" s="654"/>
      <c r="G55" s="654"/>
      <c r="H55" s="654"/>
      <c r="I55" s="654"/>
      <c r="J55" s="654"/>
      <c r="K55" s="655"/>
    </row>
    <row r="56" spans="1:11" x14ac:dyDescent="0.25">
      <c r="A56" s="286"/>
      <c r="B56" s="653"/>
      <c r="C56" s="654"/>
      <c r="D56" s="654"/>
      <c r="E56" s="654"/>
      <c r="F56" s="654"/>
      <c r="G56" s="654"/>
      <c r="H56" s="654"/>
      <c r="I56" s="654"/>
      <c r="J56" s="654"/>
      <c r="K56" s="655"/>
    </row>
    <row r="57" spans="1:11" x14ac:dyDescent="0.25">
      <c r="A57" s="286"/>
      <c r="B57" s="653"/>
      <c r="C57" s="654"/>
      <c r="D57" s="654"/>
      <c r="E57" s="654"/>
      <c r="F57" s="654"/>
      <c r="G57" s="654"/>
      <c r="H57" s="654"/>
      <c r="I57" s="654"/>
      <c r="J57" s="654"/>
      <c r="K57" s="655"/>
    </row>
    <row r="58" spans="1:11" x14ac:dyDescent="0.25">
      <c r="A58" s="286"/>
      <c r="B58" s="653"/>
      <c r="C58" s="654"/>
      <c r="D58" s="654"/>
      <c r="E58" s="654"/>
      <c r="F58" s="654"/>
      <c r="G58" s="654"/>
      <c r="H58" s="654"/>
      <c r="I58" s="654"/>
      <c r="J58" s="654"/>
      <c r="K58" s="655"/>
    </row>
    <row r="59" spans="1:11" x14ac:dyDescent="0.25">
      <c r="A59" s="286"/>
      <c r="B59" s="653"/>
      <c r="C59" s="654"/>
      <c r="D59" s="654"/>
      <c r="E59" s="654"/>
      <c r="F59" s="654"/>
      <c r="G59" s="654"/>
      <c r="H59" s="654"/>
      <c r="I59" s="654"/>
      <c r="J59" s="654"/>
      <c r="K59" s="655"/>
    </row>
    <row r="60" spans="1:11" ht="14.4" thickBot="1" x14ac:dyDescent="0.3">
      <c r="A60" s="286"/>
      <c r="B60" s="656"/>
      <c r="C60" s="657"/>
      <c r="D60" s="657"/>
      <c r="E60" s="657"/>
      <c r="F60" s="657"/>
      <c r="G60" s="657"/>
      <c r="H60" s="657"/>
      <c r="I60" s="657"/>
      <c r="J60" s="657"/>
      <c r="K60" s="658"/>
    </row>
    <row r="61" spans="1:11" ht="14.4" thickBot="1" x14ac:dyDescent="0.3">
      <c r="A61" s="286"/>
    </row>
    <row r="62" spans="1:11" s="305" customFormat="1" ht="16.5" customHeight="1" thickBot="1" x14ac:dyDescent="0.3">
      <c r="B62" s="515" t="s">
        <v>292</v>
      </c>
      <c r="C62" s="516"/>
      <c r="D62" s="516"/>
      <c r="E62" s="516"/>
      <c r="F62" s="516"/>
      <c r="G62" s="516"/>
      <c r="H62" s="516"/>
      <c r="I62" s="516"/>
      <c r="J62" s="516"/>
      <c r="K62" s="517"/>
    </row>
    <row r="63" spans="1:11" ht="14.4" thickBot="1" x14ac:dyDescent="0.3">
      <c r="B63" s="645"/>
      <c r="C63" s="645"/>
      <c r="D63" s="645"/>
      <c r="E63" s="645"/>
      <c r="F63" s="645"/>
      <c r="G63" s="645"/>
      <c r="H63" s="645"/>
    </row>
    <row r="64" spans="1:11" ht="17.399999999999999" customHeight="1" thickBot="1" x14ac:dyDescent="0.3">
      <c r="C64" s="679" t="s">
        <v>1</v>
      </c>
      <c r="D64" s="680"/>
      <c r="E64" s="680"/>
      <c r="F64" s="688" t="s">
        <v>24</v>
      </c>
      <c r="G64" s="689"/>
    </row>
    <row r="65" spans="2:11" ht="17.399999999999999" customHeight="1" x14ac:dyDescent="0.25">
      <c r="C65" s="518" t="s">
        <v>293</v>
      </c>
      <c r="D65" s="519"/>
      <c r="E65" s="519"/>
      <c r="F65" s="690"/>
      <c r="G65" s="691"/>
    </row>
    <row r="66" spans="2:11" ht="17.399999999999999" customHeight="1" x14ac:dyDescent="0.25">
      <c r="C66" s="520" t="s">
        <v>26</v>
      </c>
      <c r="D66" s="521"/>
      <c r="E66" s="521"/>
      <c r="F66" s="536"/>
      <c r="G66" s="537"/>
      <c r="H66" s="333" t="s">
        <v>324</v>
      </c>
      <c r="I66" s="738" t="s">
        <v>325</v>
      </c>
      <c r="J66" s="738"/>
      <c r="K66" s="738"/>
    </row>
    <row r="67" spans="2:11" ht="17.399999999999999" customHeight="1" x14ac:dyDescent="0.25">
      <c r="C67" s="522" t="s">
        <v>27</v>
      </c>
      <c r="D67" s="523"/>
      <c r="E67" s="523"/>
      <c r="F67" s="536"/>
      <c r="G67" s="537"/>
      <c r="I67" s="738"/>
      <c r="J67" s="738"/>
      <c r="K67" s="738"/>
    </row>
    <row r="68" spans="2:11" ht="17.399999999999999" customHeight="1" x14ac:dyDescent="0.25">
      <c r="C68" s="524" t="s">
        <v>294</v>
      </c>
      <c r="D68" s="525"/>
      <c r="E68" s="525"/>
      <c r="F68" s="536"/>
      <c r="G68" s="537"/>
      <c r="I68" s="738"/>
      <c r="J68" s="738"/>
      <c r="K68" s="738"/>
    </row>
    <row r="69" spans="2:11" ht="17.399999999999999" customHeight="1" x14ac:dyDescent="0.25">
      <c r="C69" s="507" t="s">
        <v>25</v>
      </c>
      <c r="D69" s="508"/>
      <c r="E69" s="508"/>
      <c r="F69" s="536"/>
      <c r="G69" s="537"/>
      <c r="I69" s="738"/>
      <c r="J69" s="738"/>
      <c r="K69" s="738"/>
    </row>
    <row r="70" spans="2:11" ht="17.399999999999999" customHeight="1" x14ac:dyDescent="0.25">
      <c r="C70" s="507" t="s">
        <v>28</v>
      </c>
      <c r="D70" s="508"/>
      <c r="E70" s="508"/>
      <c r="F70" s="536"/>
      <c r="G70" s="537"/>
      <c r="I70" s="738"/>
      <c r="J70" s="738"/>
      <c r="K70" s="738"/>
    </row>
    <row r="71" spans="2:11" ht="17.399999999999999" customHeight="1" x14ac:dyDescent="0.25">
      <c r="C71" s="513" t="s">
        <v>291</v>
      </c>
      <c r="D71" s="514"/>
      <c r="E71" s="514"/>
      <c r="F71" s="536"/>
      <c r="G71" s="537"/>
      <c r="I71" s="738"/>
      <c r="J71" s="738"/>
      <c r="K71" s="738"/>
    </row>
    <row r="72" spans="2:11" ht="17.399999999999999" customHeight="1" x14ac:dyDescent="0.25">
      <c r="C72" s="659"/>
      <c r="D72" s="660"/>
      <c r="E72" s="660"/>
      <c r="F72" s="536"/>
      <c r="G72" s="537"/>
      <c r="I72" s="738"/>
      <c r="J72" s="738"/>
      <c r="K72" s="738"/>
    </row>
    <row r="73" spans="2:11" ht="17.399999999999999" customHeight="1" thickBot="1" x14ac:dyDescent="0.3">
      <c r="C73" s="668"/>
      <c r="D73" s="669"/>
      <c r="E73" s="669"/>
      <c r="F73" s="526"/>
      <c r="G73" s="527"/>
      <c r="I73" s="738"/>
      <c r="J73" s="738"/>
      <c r="K73" s="738"/>
    </row>
    <row r="74" spans="2:11" ht="23.4" customHeight="1" thickBot="1" x14ac:dyDescent="0.3">
      <c r="C74" s="670" t="s">
        <v>15</v>
      </c>
      <c r="D74" s="670"/>
      <c r="E74" s="670"/>
      <c r="F74" s="528">
        <f>SUM($F$65:$F$73)</f>
        <v>0</v>
      </c>
      <c r="G74" s="529"/>
    </row>
    <row r="75" spans="2:11" ht="14.4" thickBot="1" x14ac:dyDescent="0.3">
      <c r="C75" s="256"/>
      <c r="D75" s="256"/>
      <c r="E75" s="257"/>
    </row>
    <row r="76" spans="2:11" s="305" customFormat="1" ht="16.2" thickBot="1" x14ac:dyDescent="0.3">
      <c r="B76" s="515" t="s">
        <v>296</v>
      </c>
      <c r="C76" s="516"/>
      <c r="D76" s="516"/>
      <c r="E76" s="516"/>
      <c r="F76" s="516"/>
      <c r="G76" s="516"/>
      <c r="H76" s="516"/>
      <c r="I76" s="516"/>
      <c r="J76" s="516"/>
      <c r="K76" s="517"/>
    </row>
    <row r="77" spans="2:11" ht="14.4" thickBot="1" x14ac:dyDescent="0.3"/>
    <row r="78" spans="2:11" ht="16.2" customHeight="1" x14ac:dyDescent="0.25">
      <c r="B78" s="287"/>
      <c r="C78" s="530" t="s">
        <v>244</v>
      </c>
      <c r="D78" s="531"/>
      <c r="E78" s="531"/>
      <c r="F78" s="702"/>
      <c r="G78" s="703"/>
    </row>
    <row r="79" spans="2:11" ht="16.2" customHeight="1" x14ac:dyDescent="0.25">
      <c r="C79" s="532" t="s">
        <v>30</v>
      </c>
      <c r="D79" s="533"/>
      <c r="E79" s="533"/>
      <c r="F79" s="536"/>
      <c r="G79" s="537"/>
    </row>
    <row r="80" spans="2:11" ht="16.2" customHeight="1" x14ac:dyDescent="0.25">
      <c r="C80" s="532" t="s">
        <v>31</v>
      </c>
      <c r="D80" s="533"/>
      <c r="E80" s="533"/>
      <c r="F80" s="704"/>
      <c r="G80" s="705"/>
    </row>
    <row r="81" spans="2:11" ht="16.2" customHeight="1" x14ac:dyDescent="0.25">
      <c r="C81" s="532" t="s">
        <v>32</v>
      </c>
      <c r="D81" s="533"/>
      <c r="E81" s="533"/>
      <c r="F81" s="536"/>
      <c r="G81" s="537"/>
    </row>
    <row r="82" spans="2:11" ht="16.2" customHeight="1" thickBot="1" x14ac:dyDescent="0.3">
      <c r="C82" s="534" t="s">
        <v>33</v>
      </c>
      <c r="D82" s="535"/>
      <c r="E82" s="535"/>
      <c r="F82" s="526"/>
      <c r="G82" s="527"/>
    </row>
    <row r="83" spans="2:11" ht="14.4" thickBot="1" x14ac:dyDescent="0.3"/>
    <row r="84" spans="2:11" s="305" customFormat="1" ht="16.2" thickBot="1" x14ac:dyDescent="0.3">
      <c r="B84" s="515" t="s">
        <v>297</v>
      </c>
      <c r="C84" s="516"/>
      <c r="D84" s="516"/>
      <c r="E84" s="516"/>
      <c r="F84" s="516"/>
      <c r="G84" s="516"/>
      <c r="H84" s="516"/>
      <c r="I84" s="516"/>
      <c r="J84" s="516"/>
      <c r="K84" s="517"/>
    </row>
    <row r="85" spans="2:11" ht="14.4" thickBot="1" x14ac:dyDescent="0.3"/>
    <row r="86" spans="2:11" s="309" customFormat="1" ht="32.25" customHeight="1" thickBot="1" x14ac:dyDescent="0.25">
      <c r="C86" s="366" t="s">
        <v>34</v>
      </c>
      <c r="D86" s="367" t="s">
        <v>35</v>
      </c>
      <c r="E86" s="367" t="s">
        <v>36</v>
      </c>
      <c r="F86" s="367" t="s">
        <v>37</v>
      </c>
      <c r="G86" s="368" t="s">
        <v>38</v>
      </c>
      <c r="K86" s="310"/>
    </row>
    <row r="87" spans="2:11" ht="16.2" customHeight="1" x14ac:dyDescent="0.25">
      <c r="C87" s="288">
        <v>1</v>
      </c>
      <c r="D87" s="289">
        <f>$F$78</f>
        <v>0</v>
      </c>
      <c r="E87" s="290" t="e">
        <f>IF(OR($F$82=1,$F$82=2),0,$F$78/$F$81)</f>
        <v>#DIV/0!</v>
      </c>
      <c r="F87" s="289" t="e">
        <f>$D$87-$E$87</f>
        <v>#DIV/0!</v>
      </c>
      <c r="G87" s="291">
        <f>$F$80*$D$87</f>
        <v>0</v>
      </c>
    </row>
    <row r="88" spans="2:11" ht="16.2" customHeight="1" x14ac:dyDescent="0.25">
      <c r="C88" s="292">
        <v>2</v>
      </c>
      <c r="D88" s="293" t="e">
        <f>$F$87</f>
        <v>#DIV/0!</v>
      </c>
      <c r="E88" s="294" t="e">
        <f>IF($F$82=2,0,$F$78/($F$81-$F$82))</f>
        <v>#DIV/0!</v>
      </c>
      <c r="F88" s="293" t="e">
        <f>$D$88-$E$88</f>
        <v>#DIV/0!</v>
      </c>
      <c r="G88" s="295" t="e">
        <f>$F$80*$D$88</f>
        <v>#DIV/0!</v>
      </c>
    </row>
    <row r="89" spans="2:11" ht="16.2" customHeight="1" x14ac:dyDescent="0.25">
      <c r="C89" s="292">
        <v>3</v>
      </c>
      <c r="D89" s="293" t="e">
        <f>$F$88</f>
        <v>#DIV/0!</v>
      </c>
      <c r="E89" s="294" t="e">
        <f>IF($D$89=2,0,$F$78/($F$81-$F$82))</f>
        <v>#DIV/0!</v>
      </c>
      <c r="F89" s="293" t="e">
        <f>$D$89-$E$89</f>
        <v>#DIV/0!</v>
      </c>
      <c r="G89" s="295" t="e">
        <f>$F$80*$D$89</f>
        <v>#DIV/0!</v>
      </c>
    </row>
    <row r="90" spans="2:11" ht="16.2" customHeight="1" x14ac:dyDescent="0.25">
      <c r="C90" s="292">
        <v>4</v>
      </c>
      <c r="D90" s="293" t="e">
        <f>$F$89</f>
        <v>#DIV/0!</v>
      </c>
      <c r="E90" s="294" t="e">
        <f>IF($D$90=2,0,$F$78/($F$81-$F$82))</f>
        <v>#DIV/0!</v>
      </c>
      <c r="F90" s="293" t="e">
        <f>$D$90-$E$90</f>
        <v>#DIV/0!</v>
      </c>
      <c r="G90" s="295" t="e">
        <f>$F$80*$D$90</f>
        <v>#DIV/0!</v>
      </c>
    </row>
    <row r="91" spans="2:11" ht="16.2" customHeight="1" x14ac:dyDescent="0.25">
      <c r="C91" s="292">
        <v>5</v>
      </c>
      <c r="D91" s="293" t="e">
        <f>$F$90</f>
        <v>#DIV/0!</v>
      </c>
      <c r="E91" s="294" t="e">
        <f>IF($D$91=2,0,$F$78/($F$81-$F$82))</f>
        <v>#DIV/0!</v>
      </c>
      <c r="F91" s="293" t="e">
        <f>$D$91-$E$91</f>
        <v>#DIV/0!</v>
      </c>
      <c r="G91" s="295" t="e">
        <f>$F$80*$D$91</f>
        <v>#DIV/0!</v>
      </c>
    </row>
    <row r="92" spans="2:11" ht="16.2" customHeight="1" x14ac:dyDescent="0.25">
      <c r="C92" s="292">
        <v>6</v>
      </c>
      <c r="D92" s="293" t="e">
        <f>$F$91</f>
        <v>#DIV/0!</v>
      </c>
      <c r="E92" s="294" t="e">
        <f>IF($D$92=2,0,$F$78/($F$81-$F$82))</f>
        <v>#DIV/0!</v>
      </c>
      <c r="F92" s="293" t="e">
        <f>$D$92-$E$92</f>
        <v>#DIV/0!</v>
      </c>
      <c r="G92" s="295" t="e">
        <f>$F$80*$D$92</f>
        <v>#DIV/0!</v>
      </c>
    </row>
    <row r="93" spans="2:11" ht="16.2" customHeight="1" x14ac:dyDescent="0.25">
      <c r="C93" s="292">
        <v>7</v>
      </c>
      <c r="D93" s="293" t="e">
        <f>$F$92</f>
        <v>#DIV/0!</v>
      </c>
      <c r="E93" s="294" t="e">
        <f>IF($D$93=2,0,$F$78/($F$81-$F$82))</f>
        <v>#DIV/0!</v>
      </c>
      <c r="F93" s="293" t="e">
        <f>$D$93-$E$93</f>
        <v>#DIV/0!</v>
      </c>
      <c r="G93" s="295" t="e">
        <f>$F$80*$D$93</f>
        <v>#DIV/0!</v>
      </c>
    </row>
    <row r="94" spans="2:11" ht="16.2" customHeight="1" x14ac:dyDescent="0.25">
      <c r="C94" s="292">
        <v>8</v>
      </c>
      <c r="D94" s="293" t="e">
        <f>$F$93</f>
        <v>#DIV/0!</v>
      </c>
      <c r="E94" s="294" t="e">
        <f>IF($D$94=2,0,$F$78/($F$81-$F$82))</f>
        <v>#DIV/0!</v>
      </c>
      <c r="F94" s="293" t="e">
        <f>$D$94-$E$94</f>
        <v>#DIV/0!</v>
      </c>
      <c r="G94" s="295" t="e">
        <f>$F$80*$D$94</f>
        <v>#DIV/0!</v>
      </c>
    </row>
    <row r="95" spans="2:11" ht="16.2" customHeight="1" x14ac:dyDescent="0.25">
      <c r="C95" s="292">
        <v>9</v>
      </c>
      <c r="D95" s="293" t="e">
        <f>$F$94</f>
        <v>#DIV/0!</v>
      </c>
      <c r="E95" s="294" t="e">
        <f>IF($D$95=2,0,$F$78/($F$81-$F$82))</f>
        <v>#DIV/0!</v>
      </c>
      <c r="F95" s="293" t="e">
        <f>$D$95-$E$95</f>
        <v>#DIV/0!</v>
      </c>
      <c r="G95" s="295" t="e">
        <f>$F$80*$D$95</f>
        <v>#DIV/0!</v>
      </c>
    </row>
    <row r="96" spans="2:11" ht="16.2" customHeight="1" x14ac:dyDescent="0.25">
      <c r="C96" s="292">
        <v>10</v>
      </c>
      <c r="D96" s="293" t="e">
        <f>$F$95</f>
        <v>#DIV/0!</v>
      </c>
      <c r="E96" s="294" t="e">
        <f>IF($D$96=2,0,$F$78/($F$81-$F$82))</f>
        <v>#DIV/0!</v>
      </c>
      <c r="F96" s="293" t="e">
        <f>$D$96-$E$96</f>
        <v>#DIV/0!</v>
      </c>
      <c r="G96" s="295" t="e">
        <f>$F$80*$D$96</f>
        <v>#DIV/0!</v>
      </c>
    </row>
    <row r="97" spans="1:11" ht="16.2" customHeight="1" x14ac:dyDescent="0.25">
      <c r="C97" s="292">
        <v>11</v>
      </c>
      <c r="D97" s="293" t="e">
        <f>$F$96</f>
        <v>#DIV/0!</v>
      </c>
      <c r="E97" s="294" t="e">
        <f>IF($D$97=2,0,$F$78/($F$81-$F$82))</f>
        <v>#DIV/0!</v>
      </c>
      <c r="F97" s="293" t="e">
        <f>$D$97-$E$97</f>
        <v>#DIV/0!</v>
      </c>
      <c r="G97" s="295" t="e">
        <f>$F$80*$D$97</f>
        <v>#DIV/0!</v>
      </c>
    </row>
    <row r="98" spans="1:11" ht="16.2" customHeight="1" x14ac:dyDescent="0.25">
      <c r="C98" s="292">
        <v>12</v>
      </c>
      <c r="D98" s="293" t="e">
        <f>$F$97</f>
        <v>#DIV/0!</v>
      </c>
      <c r="E98" s="294" t="e">
        <f>IF($D$98=2,0,$F$78/($F$81-$F$82))</f>
        <v>#DIV/0!</v>
      </c>
      <c r="F98" s="293" t="e">
        <f>$D$98-$E$98</f>
        <v>#DIV/0!</v>
      </c>
      <c r="G98" s="295" t="e">
        <f>$F$80*$D$98</f>
        <v>#DIV/0!</v>
      </c>
    </row>
    <row r="99" spans="1:11" ht="16.2" customHeight="1" x14ac:dyDescent="0.25">
      <c r="C99" s="292">
        <v>13</v>
      </c>
      <c r="D99" s="293" t="e">
        <f>$F$98</f>
        <v>#DIV/0!</v>
      </c>
      <c r="E99" s="294" t="e">
        <f>IF($D$99=2,0,$F$78/($F$81-$F$82))</f>
        <v>#DIV/0!</v>
      </c>
      <c r="F99" s="293" t="e">
        <f>$D$99-$E$99</f>
        <v>#DIV/0!</v>
      </c>
      <c r="G99" s="295" t="e">
        <f>$F$80*$D$99</f>
        <v>#DIV/0!</v>
      </c>
    </row>
    <row r="100" spans="1:11" ht="16.2" customHeight="1" x14ac:dyDescent="0.25">
      <c r="C100" s="292">
        <v>14</v>
      </c>
      <c r="D100" s="293" t="e">
        <f>$F$99</f>
        <v>#DIV/0!</v>
      </c>
      <c r="E100" s="294" t="e">
        <f>IF($D$100=2,0,$F$78/($F$81-$F$82))</f>
        <v>#DIV/0!</v>
      </c>
      <c r="F100" s="293" t="e">
        <f>$D$100-$E$100</f>
        <v>#DIV/0!</v>
      </c>
      <c r="G100" s="295" t="e">
        <f>$F$80*$D$100</f>
        <v>#DIV/0!</v>
      </c>
    </row>
    <row r="101" spans="1:11" ht="16.2" customHeight="1" x14ac:dyDescent="0.25">
      <c r="C101" s="292">
        <v>15</v>
      </c>
      <c r="D101" s="293" t="e">
        <f>$F$100</f>
        <v>#DIV/0!</v>
      </c>
      <c r="E101" s="294" t="e">
        <f>IF($D$101=2,0,$F$78/($F$81-$F$82))</f>
        <v>#DIV/0!</v>
      </c>
      <c r="F101" s="293" t="e">
        <f>$D$101-$E$101</f>
        <v>#DIV/0!</v>
      </c>
      <c r="G101" s="295" t="e">
        <f>$F$80*$D$101</f>
        <v>#DIV/0!</v>
      </c>
    </row>
    <row r="102" spans="1:11" ht="16.2" customHeight="1" x14ac:dyDescent="0.25">
      <c r="C102" s="292">
        <v>16</v>
      </c>
      <c r="D102" s="293" t="e">
        <f>$F$101</f>
        <v>#DIV/0!</v>
      </c>
      <c r="E102" s="294" t="e">
        <f>IF($D$102=2,0,$F$78/($F$81-$F$82))</f>
        <v>#DIV/0!</v>
      </c>
      <c r="F102" s="293" t="e">
        <f>$D$102-$E$102</f>
        <v>#DIV/0!</v>
      </c>
      <c r="G102" s="295" t="e">
        <f>$F$80*$D$102</f>
        <v>#DIV/0!</v>
      </c>
    </row>
    <row r="103" spans="1:11" ht="16.2" customHeight="1" x14ac:dyDescent="0.25">
      <c r="C103" s="292">
        <v>17</v>
      </c>
      <c r="D103" s="293" t="e">
        <f>$F$102</f>
        <v>#DIV/0!</v>
      </c>
      <c r="E103" s="294" t="e">
        <f>IF($D$103=2,0,$F$78/($F$81-$F$82))</f>
        <v>#DIV/0!</v>
      </c>
      <c r="F103" s="293" t="e">
        <f>$D$103-$E$103</f>
        <v>#DIV/0!</v>
      </c>
      <c r="G103" s="295" t="e">
        <f>$F$80*$D$103</f>
        <v>#DIV/0!</v>
      </c>
    </row>
    <row r="104" spans="1:11" ht="16.2" customHeight="1" x14ac:dyDescent="0.25">
      <c r="C104" s="292">
        <v>18</v>
      </c>
      <c r="D104" s="293" t="e">
        <f>$F$103</f>
        <v>#DIV/0!</v>
      </c>
      <c r="E104" s="294" t="e">
        <f>IF($D$104=2,0,$F$78/($F$81-$F$82))</f>
        <v>#DIV/0!</v>
      </c>
      <c r="F104" s="293" t="e">
        <f>$D$104-$E$104</f>
        <v>#DIV/0!</v>
      </c>
      <c r="G104" s="295" t="e">
        <f>$F$80*$D$104</f>
        <v>#DIV/0!</v>
      </c>
    </row>
    <row r="105" spans="1:11" ht="16.2" customHeight="1" x14ac:dyDescent="0.25">
      <c r="C105" s="292">
        <v>19</v>
      </c>
      <c r="D105" s="293" t="e">
        <f>$F$104</f>
        <v>#DIV/0!</v>
      </c>
      <c r="E105" s="294" t="e">
        <f>IF($D$105=2,0,$F$78/($F$81-$F$82))</f>
        <v>#DIV/0!</v>
      </c>
      <c r="F105" s="293" t="e">
        <f>$D$105-$E$105</f>
        <v>#DIV/0!</v>
      </c>
      <c r="G105" s="295" t="e">
        <f>$F$80*$D$105</f>
        <v>#DIV/0!</v>
      </c>
    </row>
    <row r="106" spans="1:11" ht="16.2" customHeight="1" x14ac:dyDescent="0.25">
      <c r="C106" s="292">
        <v>20</v>
      </c>
      <c r="D106" s="293" t="e">
        <f>$F$105</f>
        <v>#DIV/0!</v>
      </c>
      <c r="E106" s="294" t="e">
        <f>IF($D$106=2,0,$F$78/($F$81-$F$82))</f>
        <v>#DIV/0!</v>
      </c>
      <c r="F106" s="293" t="e">
        <f>$D$106-$E$106</f>
        <v>#DIV/0!</v>
      </c>
      <c r="G106" s="295" t="e">
        <f>$F$80*$D$106</f>
        <v>#DIV/0!</v>
      </c>
    </row>
    <row r="107" spans="1:11" ht="14.4" thickBot="1" x14ac:dyDescent="0.3"/>
    <row r="108" spans="1:11" s="305" customFormat="1" ht="16.2" thickBot="1" x14ac:dyDescent="0.3">
      <c r="B108" s="515" t="s">
        <v>39</v>
      </c>
      <c r="C108" s="516"/>
      <c r="D108" s="516"/>
      <c r="E108" s="516"/>
      <c r="F108" s="516"/>
      <c r="G108" s="516"/>
      <c r="H108" s="516"/>
      <c r="I108" s="516"/>
      <c r="J108" s="516"/>
      <c r="K108" s="517"/>
    </row>
    <row r="109" spans="1:11" x14ac:dyDescent="0.25">
      <c r="A109" s="286"/>
      <c r="B109" s="440"/>
      <c r="C109" s="441"/>
      <c r="D109" s="441"/>
      <c r="E109" s="441"/>
      <c r="F109" s="441"/>
      <c r="G109" s="441"/>
      <c r="H109" s="441"/>
      <c r="I109" s="441"/>
      <c r="J109" s="441"/>
      <c r="K109" s="442"/>
    </row>
    <row r="110" spans="1:11" x14ac:dyDescent="0.25">
      <c r="A110" s="286"/>
      <c r="B110" s="443"/>
      <c r="C110" s="444"/>
      <c r="D110" s="444"/>
      <c r="E110" s="444"/>
      <c r="F110" s="444"/>
      <c r="G110" s="444"/>
      <c r="H110" s="444"/>
      <c r="I110" s="444"/>
      <c r="J110" s="444"/>
      <c r="K110" s="445"/>
    </row>
    <row r="111" spans="1:11" x14ac:dyDescent="0.25">
      <c r="A111" s="286"/>
      <c r="B111" s="443"/>
      <c r="C111" s="444"/>
      <c r="D111" s="444"/>
      <c r="E111" s="444"/>
      <c r="F111" s="444"/>
      <c r="G111" s="444"/>
      <c r="H111" s="444"/>
      <c r="I111" s="444"/>
      <c r="J111" s="444"/>
      <c r="K111" s="445"/>
    </row>
    <row r="112" spans="1:11" x14ac:dyDescent="0.25">
      <c r="A112" s="286"/>
      <c r="B112" s="443"/>
      <c r="C112" s="444"/>
      <c r="D112" s="444"/>
      <c r="E112" s="444"/>
      <c r="F112" s="444"/>
      <c r="G112" s="444"/>
      <c r="H112" s="444"/>
      <c r="I112" s="444"/>
      <c r="J112" s="444"/>
      <c r="K112" s="445"/>
    </row>
    <row r="113" spans="1:11" x14ac:dyDescent="0.25">
      <c r="A113" s="286"/>
      <c r="B113" s="443"/>
      <c r="C113" s="444"/>
      <c r="D113" s="444"/>
      <c r="E113" s="444"/>
      <c r="F113" s="444"/>
      <c r="G113" s="444"/>
      <c r="H113" s="444"/>
      <c r="I113" s="444"/>
      <c r="J113" s="444"/>
      <c r="K113" s="445"/>
    </row>
    <row r="114" spans="1:11" x14ac:dyDescent="0.25">
      <c r="A114" s="286"/>
      <c r="B114" s="443"/>
      <c r="C114" s="444"/>
      <c r="D114" s="444"/>
      <c r="E114" s="444"/>
      <c r="F114" s="444"/>
      <c r="G114" s="444"/>
      <c r="H114" s="444"/>
      <c r="I114" s="444"/>
      <c r="J114" s="444"/>
      <c r="K114" s="445"/>
    </row>
    <row r="115" spans="1:11" x14ac:dyDescent="0.25">
      <c r="A115" s="286"/>
      <c r="B115" s="443"/>
      <c r="C115" s="444"/>
      <c r="D115" s="444"/>
      <c r="E115" s="444"/>
      <c r="F115" s="444"/>
      <c r="G115" s="444"/>
      <c r="H115" s="444"/>
      <c r="I115" s="444"/>
      <c r="J115" s="444"/>
      <c r="K115" s="445"/>
    </row>
    <row r="116" spans="1:11" x14ac:dyDescent="0.25">
      <c r="A116" s="286"/>
      <c r="B116" s="443"/>
      <c r="C116" s="444"/>
      <c r="D116" s="444"/>
      <c r="E116" s="444"/>
      <c r="F116" s="444"/>
      <c r="G116" s="444"/>
      <c r="H116" s="444"/>
      <c r="I116" s="444"/>
      <c r="J116" s="444"/>
      <c r="K116" s="445"/>
    </row>
    <row r="117" spans="1:11" x14ac:dyDescent="0.25">
      <c r="A117" s="286"/>
      <c r="B117" s="443"/>
      <c r="C117" s="444"/>
      <c r="D117" s="444"/>
      <c r="E117" s="444"/>
      <c r="F117" s="444"/>
      <c r="G117" s="444"/>
      <c r="H117" s="444"/>
      <c r="I117" s="444"/>
      <c r="J117" s="444"/>
      <c r="K117" s="445"/>
    </row>
    <row r="118" spans="1:11" x14ac:dyDescent="0.25">
      <c r="A118" s="286"/>
      <c r="B118" s="443"/>
      <c r="C118" s="444"/>
      <c r="D118" s="444"/>
      <c r="E118" s="444"/>
      <c r="F118" s="444"/>
      <c r="G118" s="444"/>
      <c r="H118" s="444"/>
      <c r="I118" s="444"/>
      <c r="J118" s="444"/>
      <c r="K118" s="445"/>
    </row>
    <row r="119" spans="1:11" x14ac:dyDescent="0.25">
      <c r="A119" s="286"/>
      <c r="B119" s="443"/>
      <c r="C119" s="444"/>
      <c r="D119" s="444"/>
      <c r="E119" s="444"/>
      <c r="F119" s="444"/>
      <c r="G119" s="444"/>
      <c r="H119" s="444"/>
      <c r="I119" s="444"/>
      <c r="J119" s="444"/>
      <c r="K119" s="445"/>
    </row>
    <row r="120" spans="1:11" x14ac:dyDescent="0.25">
      <c r="A120" s="286"/>
      <c r="B120" s="443"/>
      <c r="C120" s="444"/>
      <c r="D120" s="444"/>
      <c r="E120" s="444"/>
      <c r="F120" s="444"/>
      <c r="G120" s="444"/>
      <c r="H120" s="444"/>
      <c r="I120" s="444"/>
      <c r="J120" s="444"/>
      <c r="K120" s="445"/>
    </row>
    <row r="121" spans="1:11" x14ac:dyDescent="0.25">
      <c r="A121" s="286"/>
      <c r="B121" s="443"/>
      <c r="C121" s="444"/>
      <c r="D121" s="444"/>
      <c r="E121" s="444"/>
      <c r="F121" s="444"/>
      <c r="G121" s="444"/>
      <c r="H121" s="444"/>
      <c r="I121" s="444"/>
      <c r="J121" s="444"/>
      <c r="K121" s="445"/>
    </row>
    <row r="122" spans="1:11" x14ac:dyDescent="0.25">
      <c r="A122" s="286"/>
      <c r="B122" s="443"/>
      <c r="C122" s="444"/>
      <c r="D122" s="444"/>
      <c r="E122" s="444"/>
      <c r="F122" s="444"/>
      <c r="G122" s="444"/>
      <c r="H122" s="444"/>
      <c r="I122" s="444"/>
      <c r="J122" s="444"/>
      <c r="K122" s="445"/>
    </row>
    <row r="123" spans="1:11" ht="14.4" thickBot="1" x14ac:dyDescent="0.3">
      <c r="B123" s="446"/>
      <c r="C123" s="447"/>
      <c r="D123" s="447"/>
      <c r="E123" s="447"/>
      <c r="F123" s="447"/>
      <c r="G123" s="447"/>
      <c r="H123" s="447"/>
      <c r="I123" s="447"/>
      <c r="J123" s="447"/>
      <c r="K123" s="448"/>
    </row>
    <row r="124" spans="1:11" ht="14.4" thickBot="1" x14ac:dyDescent="0.3"/>
    <row r="125" spans="1:11" ht="16.5" customHeight="1" thickBot="1" x14ac:dyDescent="0.3">
      <c r="A125" s="338" t="s">
        <v>298</v>
      </c>
      <c r="B125" s="499" t="s">
        <v>56</v>
      </c>
      <c r="C125" s="500"/>
      <c r="D125" s="500"/>
      <c r="E125" s="500"/>
      <c r="F125" s="500"/>
      <c r="G125" s="500"/>
      <c r="H125" s="500"/>
      <c r="I125" s="500"/>
      <c r="J125" s="500"/>
      <c r="K125" s="501"/>
    </row>
    <row r="126" spans="1:11" ht="14.4" thickBot="1" x14ac:dyDescent="0.3">
      <c r="A126" s="263"/>
      <c r="B126" s="263"/>
      <c r="C126" s="263"/>
      <c r="D126" s="263"/>
      <c r="E126" s="263"/>
      <c r="F126" s="263"/>
      <c r="G126" s="263"/>
      <c r="H126" s="263"/>
      <c r="I126" s="263"/>
      <c r="J126" s="263"/>
    </row>
    <row r="127" spans="1:11" ht="14.4" thickBot="1" x14ac:dyDescent="0.3">
      <c r="B127" s="449" t="s">
        <v>299</v>
      </c>
      <c r="C127" s="450"/>
      <c r="D127" s="450"/>
      <c r="E127" s="450"/>
      <c r="F127" s="450"/>
      <c r="G127" s="450"/>
      <c r="H127" s="450"/>
      <c r="I127" s="450"/>
      <c r="J127" s="450"/>
      <c r="K127" s="451"/>
    </row>
    <row r="128" spans="1:11" ht="14.4" thickBot="1" x14ac:dyDescent="0.3">
      <c r="A128" s="263"/>
      <c r="B128" s="263"/>
      <c r="C128" s="263"/>
      <c r="D128" s="263"/>
      <c r="E128" s="263"/>
      <c r="F128" s="263"/>
      <c r="G128" s="263"/>
      <c r="H128" s="263"/>
      <c r="I128" s="263"/>
      <c r="J128" s="263"/>
      <c r="K128" s="296"/>
    </row>
    <row r="129" spans="2:11" s="299" customFormat="1" ht="28.2" customHeight="1" thickBot="1" x14ac:dyDescent="0.35">
      <c r="B129" s="642" t="s">
        <v>61</v>
      </c>
      <c r="C129" s="643"/>
      <c r="D129" s="643"/>
      <c r="E129" s="643"/>
      <c r="F129" s="643"/>
      <c r="G129" s="643"/>
      <c r="H129" s="643"/>
      <c r="I129" s="643"/>
      <c r="J129" s="643"/>
      <c r="K129" s="644"/>
    </row>
    <row r="130" spans="2:11" s="299" customFormat="1" ht="14.4" customHeight="1" thickBot="1" x14ac:dyDescent="0.35">
      <c r="B130" s="694" t="s">
        <v>41</v>
      </c>
      <c r="C130" s="695"/>
      <c r="D130" s="695"/>
      <c r="E130" s="695"/>
      <c r="F130" s="695"/>
      <c r="G130" s="695"/>
      <c r="H130" s="695"/>
      <c r="I130" s="695"/>
      <c r="J130" s="696">
        <f>SUM(J132:K134)</f>
        <v>0</v>
      </c>
      <c r="K130" s="697"/>
    </row>
    <row r="131" spans="2:11" s="313" customFormat="1" ht="24" x14ac:dyDescent="0.3">
      <c r="B131" s="675" t="s">
        <v>1</v>
      </c>
      <c r="C131" s="661"/>
      <c r="D131" s="316" t="s">
        <v>42</v>
      </c>
      <c r="E131" s="661" t="s">
        <v>43</v>
      </c>
      <c r="F131" s="661"/>
      <c r="G131" s="661"/>
      <c r="H131" s="661" t="s">
        <v>44</v>
      </c>
      <c r="I131" s="678"/>
      <c r="J131" s="692" t="s">
        <v>79</v>
      </c>
      <c r="K131" s="693"/>
    </row>
    <row r="132" spans="2:11" s="299" customFormat="1" ht="27" customHeight="1" x14ac:dyDescent="0.3">
      <c r="B132" s="676" t="s">
        <v>45</v>
      </c>
      <c r="C132" s="677"/>
      <c r="D132" s="364"/>
      <c r="E132" s="662"/>
      <c r="F132" s="662"/>
      <c r="G132" s="662"/>
      <c r="H132" s="663"/>
      <c r="I132" s="664"/>
      <c r="J132" s="671">
        <f>$D$132*$H$132</f>
        <v>0</v>
      </c>
      <c r="K132" s="672"/>
    </row>
    <row r="133" spans="2:11" s="299" customFormat="1" ht="27" customHeight="1" x14ac:dyDescent="0.3">
      <c r="B133" s="676" t="s">
        <v>46</v>
      </c>
      <c r="C133" s="677"/>
      <c r="D133" s="364"/>
      <c r="E133" s="662"/>
      <c r="F133" s="662"/>
      <c r="G133" s="662"/>
      <c r="H133" s="663"/>
      <c r="I133" s="664"/>
      <c r="J133" s="671">
        <f>$D$133*$H$133</f>
        <v>0</v>
      </c>
      <c r="K133" s="672"/>
    </row>
    <row r="134" spans="2:11" s="299" customFormat="1" ht="27" customHeight="1" thickBot="1" x14ac:dyDescent="0.35">
      <c r="B134" s="673" t="s">
        <v>47</v>
      </c>
      <c r="C134" s="674"/>
      <c r="D134" s="365"/>
      <c r="E134" s="665"/>
      <c r="F134" s="665"/>
      <c r="G134" s="665"/>
      <c r="H134" s="666"/>
      <c r="I134" s="667"/>
      <c r="J134" s="683">
        <f>$D$134*$H$134</f>
        <v>0</v>
      </c>
      <c r="K134" s="684"/>
    </row>
    <row r="135" spans="2:11" s="299" customFormat="1" ht="14.4" customHeight="1" thickBot="1" x14ac:dyDescent="0.35">
      <c r="B135" s="694" t="s">
        <v>48</v>
      </c>
      <c r="C135" s="695"/>
      <c r="D135" s="695"/>
      <c r="E135" s="695"/>
      <c r="F135" s="695"/>
      <c r="G135" s="695"/>
      <c r="H135" s="695"/>
      <c r="I135" s="695"/>
      <c r="J135" s="696">
        <f>SUM(J137:K139)</f>
        <v>0</v>
      </c>
      <c r="K135" s="697"/>
    </row>
    <row r="136" spans="2:11" s="313" customFormat="1" ht="24" x14ac:dyDescent="0.3">
      <c r="B136" s="675" t="s">
        <v>1</v>
      </c>
      <c r="C136" s="661"/>
      <c r="D136" s="316" t="s">
        <v>42</v>
      </c>
      <c r="E136" s="661" t="s">
        <v>43</v>
      </c>
      <c r="F136" s="661"/>
      <c r="G136" s="661"/>
      <c r="H136" s="661" t="s">
        <v>44</v>
      </c>
      <c r="I136" s="678"/>
      <c r="J136" s="692" t="s">
        <v>80</v>
      </c>
      <c r="K136" s="693"/>
    </row>
    <row r="137" spans="2:11" s="299" customFormat="1" ht="27" customHeight="1" x14ac:dyDescent="0.3">
      <c r="B137" s="676" t="s">
        <v>45</v>
      </c>
      <c r="C137" s="677"/>
      <c r="D137" s="364"/>
      <c r="E137" s="662"/>
      <c r="F137" s="662"/>
      <c r="G137" s="662"/>
      <c r="H137" s="663"/>
      <c r="I137" s="664"/>
      <c r="J137" s="671">
        <f>$D$137*$H$137</f>
        <v>0</v>
      </c>
      <c r="K137" s="672"/>
    </row>
    <row r="138" spans="2:11" s="299" customFormat="1" ht="27" customHeight="1" x14ac:dyDescent="0.3">
      <c r="B138" s="676" t="s">
        <v>46</v>
      </c>
      <c r="C138" s="677"/>
      <c r="D138" s="364"/>
      <c r="E138" s="662"/>
      <c r="F138" s="662"/>
      <c r="G138" s="662"/>
      <c r="H138" s="663"/>
      <c r="I138" s="664"/>
      <c r="J138" s="671">
        <f>$D$138*$H$138</f>
        <v>0</v>
      </c>
      <c r="K138" s="672"/>
    </row>
    <row r="139" spans="2:11" s="299" customFormat="1" ht="27" customHeight="1" thickBot="1" x14ac:dyDescent="0.35">
      <c r="B139" s="673" t="s">
        <v>47</v>
      </c>
      <c r="C139" s="674"/>
      <c r="D139" s="365"/>
      <c r="E139" s="665"/>
      <c r="F139" s="665"/>
      <c r="G139" s="665"/>
      <c r="H139" s="666"/>
      <c r="I139" s="667"/>
      <c r="J139" s="683">
        <f>$D$139*$H$139</f>
        <v>0</v>
      </c>
      <c r="K139" s="684"/>
    </row>
    <row r="140" spans="2:11" s="299" customFormat="1" ht="14.4" customHeight="1" thickBot="1" x14ac:dyDescent="0.35">
      <c r="B140" s="694" t="s">
        <v>49</v>
      </c>
      <c r="C140" s="695"/>
      <c r="D140" s="695"/>
      <c r="E140" s="695"/>
      <c r="F140" s="695"/>
      <c r="G140" s="695"/>
      <c r="H140" s="695"/>
      <c r="I140" s="695"/>
      <c r="J140" s="696">
        <f>SUM(J142:K144)</f>
        <v>0</v>
      </c>
      <c r="K140" s="697"/>
    </row>
    <row r="141" spans="2:11" s="313" customFormat="1" ht="24" x14ac:dyDescent="0.3">
      <c r="B141" s="675" t="s">
        <v>1</v>
      </c>
      <c r="C141" s="661"/>
      <c r="D141" s="316" t="s">
        <v>42</v>
      </c>
      <c r="E141" s="661" t="s">
        <v>43</v>
      </c>
      <c r="F141" s="661"/>
      <c r="G141" s="661"/>
      <c r="H141" s="661" t="s">
        <v>44</v>
      </c>
      <c r="I141" s="678"/>
      <c r="J141" s="692" t="s">
        <v>81</v>
      </c>
      <c r="K141" s="693"/>
    </row>
    <row r="142" spans="2:11" s="299" customFormat="1" ht="27" customHeight="1" x14ac:dyDescent="0.3">
      <c r="B142" s="676" t="s">
        <v>45</v>
      </c>
      <c r="C142" s="677"/>
      <c r="D142" s="364"/>
      <c r="E142" s="662"/>
      <c r="F142" s="662"/>
      <c r="G142" s="662"/>
      <c r="H142" s="663"/>
      <c r="I142" s="664"/>
      <c r="J142" s="671">
        <f>$D$142*$H$142</f>
        <v>0</v>
      </c>
      <c r="K142" s="672"/>
    </row>
    <row r="143" spans="2:11" s="299" customFormat="1" ht="27" customHeight="1" x14ac:dyDescent="0.3">
      <c r="B143" s="676" t="s">
        <v>46</v>
      </c>
      <c r="C143" s="677"/>
      <c r="D143" s="364"/>
      <c r="E143" s="662"/>
      <c r="F143" s="662"/>
      <c r="G143" s="662"/>
      <c r="H143" s="663"/>
      <c r="I143" s="664"/>
      <c r="J143" s="671">
        <f>$D$143*$H$143</f>
        <v>0</v>
      </c>
      <c r="K143" s="672"/>
    </row>
    <row r="144" spans="2:11" s="299" customFormat="1" ht="27" customHeight="1" thickBot="1" x14ac:dyDescent="0.35">
      <c r="B144" s="673" t="s">
        <v>47</v>
      </c>
      <c r="C144" s="674"/>
      <c r="D144" s="365"/>
      <c r="E144" s="665"/>
      <c r="F144" s="665"/>
      <c r="G144" s="665"/>
      <c r="H144" s="666"/>
      <c r="I144" s="667"/>
      <c r="J144" s="683">
        <f>$D$144*$H$144</f>
        <v>0</v>
      </c>
      <c r="K144" s="684"/>
    </row>
    <row r="145" spans="2:11" s="299" customFormat="1" ht="14.4" customHeight="1" thickBot="1" x14ac:dyDescent="0.35">
      <c r="B145" s="694" t="s">
        <v>50</v>
      </c>
      <c r="C145" s="695"/>
      <c r="D145" s="695"/>
      <c r="E145" s="695"/>
      <c r="F145" s="695"/>
      <c r="G145" s="695"/>
      <c r="H145" s="695"/>
      <c r="I145" s="695"/>
      <c r="J145" s="696">
        <f>SUM(J147:K149)</f>
        <v>0</v>
      </c>
      <c r="K145" s="697"/>
    </row>
    <row r="146" spans="2:11" s="313" customFormat="1" ht="24" x14ac:dyDescent="0.3">
      <c r="B146" s="675" t="s">
        <v>1</v>
      </c>
      <c r="C146" s="661"/>
      <c r="D146" s="316" t="s">
        <v>42</v>
      </c>
      <c r="E146" s="661" t="s">
        <v>43</v>
      </c>
      <c r="F146" s="661"/>
      <c r="G146" s="661"/>
      <c r="H146" s="661" t="s">
        <v>44</v>
      </c>
      <c r="I146" s="678"/>
      <c r="J146" s="692" t="s">
        <v>82</v>
      </c>
      <c r="K146" s="693"/>
    </row>
    <row r="147" spans="2:11" s="299" customFormat="1" ht="27" customHeight="1" x14ac:dyDescent="0.3">
      <c r="B147" s="676" t="s">
        <v>45</v>
      </c>
      <c r="C147" s="677"/>
      <c r="D147" s="364"/>
      <c r="E147" s="662"/>
      <c r="F147" s="662"/>
      <c r="G147" s="662"/>
      <c r="H147" s="663"/>
      <c r="I147" s="664"/>
      <c r="J147" s="671">
        <f>$D$147*$H$147</f>
        <v>0</v>
      </c>
      <c r="K147" s="672"/>
    </row>
    <row r="148" spans="2:11" s="299" customFormat="1" ht="27" customHeight="1" x14ac:dyDescent="0.3">
      <c r="B148" s="676" t="s">
        <v>46</v>
      </c>
      <c r="C148" s="677"/>
      <c r="D148" s="364"/>
      <c r="E148" s="662"/>
      <c r="F148" s="662"/>
      <c r="G148" s="662"/>
      <c r="H148" s="663"/>
      <c r="I148" s="664"/>
      <c r="J148" s="671">
        <f>$D$148*$H$148</f>
        <v>0</v>
      </c>
      <c r="K148" s="672"/>
    </row>
    <row r="149" spans="2:11" s="299" customFormat="1" ht="27" customHeight="1" thickBot="1" x14ac:dyDescent="0.35">
      <c r="B149" s="673" t="s">
        <v>47</v>
      </c>
      <c r="C149" s="674"/>
      <c r="D149" s="365"/>
      <c r="E149" s="665"/>
      <c r="F149" s="665"/>
      <c r="G149" s="665"/>
      <c r="H149" s="666"/>
      <c r="I149" s="667"/>
      <c r="J149" s="683">
        <f>$D$149*$H$149</f>
        <v>0</v>
      </c>
      <c r="K149" s="684"/>
    </row>
    <row r="150" spans="2:11" s="299" customFormat="1" ht="14.4" customHeight="1" thickBot="1" x14ac:dyDescent="0.35">
      <c r="B150" s="694" t="s">
        <v>51</v>
      </c>
      <c r="C150" s="695"/>
      <c r="D150" s="695"/>
      <c r="E150" s="695"/>
      <c r="F150" s="695"/>
      <c r="G150" s="695"/>
      <c r="H150" s="695"/>
      <c r="I150" s="695"/>
      <c r="J150" s="696">
        <f>SUM(J152:K154)</f>
        <v>0</v>
      </c>
      <c r="K150" s="697"/>
    </row>
    <row r="151" spans="2:11" s="313" customFormat="1" ht="24" x14ac:dyDescent="0.3">
      <c r="B151" s="675" t="s">
        <v>1</v>
      </c>
      <c r="C151" s="661"/>
      <c r="D151" s="316" t="s">
        <v>42</v>
      </c>
      <c r="E151" s="661" t="s">
        <v>43</v>
      </c>
      <c r="F151" s="661"/>
      <c r="G151" s="661"/>
      <c r="H151" s="661" t="s">
        <v>44</v>
      </c>
      <c r="I151" s="678"/>
      <c r="J151" s="692" t="s">
        <v>83</v>
      </c>
      <c r="K151" s="693"/>
    </row>
    <row r="152" spans="2:11" s="299" customFormat="1" ht="27" customHeight="1" x14ac:dyDescent="0.3">
      <c r="B152" s="676" t="s">
        <v>45</v>
      </c>
      <c r="C152" s="677"/>
      <c r="D152" s="364"/>
      <c r="E152" s="662"/>
      <c r="F152" s="662"/>
      <c r="G152" s="662"/>
      <c r="H152" s="663"/>
      <c r="I152" s="664"/>
      <c r="J152" s="671">
        <f>$D$152*$H$152</f>
        <v>0</v>
      </c>
      <c r="K152" s="672"/>
    </row>
    <row r="153" spans="2:11" s="299" customFormat="1" ht="27" customHeight="1" x14ac:dyDescent="0.3">
      <c r="B153" s="676" t="s">
        <v>46</v>
      </c>
      <c r="C153" s="677"/>
      <c r="D153" s="364"/>
      <c r="E153" s="662"/>
      <c r="F153" s="662"/>
      <c r="G153" s="662"/>
      <c r="H153" s="663"/>
      <c r="I153" s="664"/>
      <c r="J153" s="671">
        <f>$D$153*$H$153</f>
        <v>0</v>
      </c>
      <c r="K153" s="672"/>
    </row>
    <row r="154" spans="2:11" s="299" customFormat="1" ht="27" customHeight="1" thickBot="1" x14ac:dyDescent="0.35">
      <c r="B154" s="673" t="s">
        <v>47</v>
      </c>
      <c r="C154" s="674"/>
      <c r="D154" s="365"/>
      <c r="E154" s="665"/>
      <c r="F154" s="665"/>
      <c r="G154" s="665"/>
      <c r="H154" s="666"/>
      <c r="I154" s="667"/>
      <c r="J154" s="683">
        <f>$D$154*$H$154</f>
        <v>0</v>
      </c>
      <c r="K154" s="684"/>
    </row>
    <row r="155" spans="2:11" s="299" customFormat="1" ht="30" customHeight="1" thickBot="1" x14ac:dyDescent="0.35">
      <c r="B155" s="681"/>
      <c r="C155" s="682"/>
      <c r="D155" s="311"/>
      <c r="E155" s="311"/>
      <c r="F155" s="311"/>
      <c r="G155" s="687" t="s">
        <v>54</v>
      </c>
      <c r="H155" s="687"/>
      <c r="I155" s="687"/>
      <c r="J155" s="685">
        <f>J132+J133+J134+J137+J138+J139+J142+J143+J144+J147+J148+J149+J152+J153+J154</f>
        <v>0</v>
      </c>
      <c r="K155" s="686"/>
    </row>
    <row r="156" spans="2:11" ht="14.4" thickBot="1" x14ac:dyDescent="0.3"/>
    <row r="157" spans="2:11" ht="14.4" thickBot="1" x14ac:dyDescent="0.3">
      <c r="B157" s="449" t="s">
        <v>303</v>
      </c>
      <c r="C157" s="450"/>
      <c r="D157" s="450"/>
      <c r="E157" s="450"/>
      <c r="F157" s="450"/>
      <c r="G157" s="450"/>
      <c r="H157" s="450"/>
      <c r="I157" s="450"/>
      <c r="J157" s="450"/>
      <c r="K157" s="451"/>
    </row>
    <row r="158" spans="2:11" ht="14.4" thickBot="1" x14ac:dyDescent="0.3"/>
    <row r="159" spans="2:11" ht="14.4" customHeight="1" x14ac:dyDescent="0.25">
      <c r="B159" s="490"/>
      <c r="C159" s="491"/>
      <c r="D159" s="491"/>
      <c r="E159" s="491"/>
      <c r="F159" s="491"/>
      <c r="G159" s="491"/>
      <c r="H159" s="491"/>
      <c r="I159" s="491"/>
      <c r="J159" s="491"/>
      <c r="K159" s="492"/>
    </row>
    <row r="160" spans="2:11" ht="14.4" customHeight="1" x14ac:dyDescent="0.25">
      <c r="B160" s="493"/>
      <c r="C160" s="494"/>
      <c r="D160" s="494"/>
      <c r="E160" s="494"/>
      <c r="F160" s="494"/>
      <c r="G160" s="494"/>
      <c r="H160" s="494"/>
      <c r="I160" s="494"/>
      <c r="J160" s="494"/>
      <c r="K160" s="495"/>
    </row>
    <row r="161" spans="2:11" ht="14.4" customHeight="1" x14ac:dyDescent="0.25">
      <c r="B161" s="493"/>
      <c r="C161" s="494"/>
      <c r="D161" s="494"/>
      <c r="E161" s="494"/>
      <c r="F161" s="494"/>
      <c r="G161" s="494"/>
      <c r="H161" s="494"/>
      <c r="I161" s="494"/>
      <c r="J161" s="494"/>
      <c r="K161" s="495"/>
    </row>
    <row r="162" spans="2:11" ht="14.4" customHeight="1" x14ac:dyDescent="0.25">
      <c r="B162" s="493"/>
      <c r="C162" s="494"/>
      <c r="D162" s="494"/>
      <c r="E162" s="494"/>
      <c r="F162" s="494"/>
      <c r="G162" s="494"/>
      <c r="H162" s="494"/>
      <c r="I162" s="494"/>
      <c r="J162" s="494"/>
      <c r="K162" s="495"/>
    </row>
    <row r="163" spans="2:11" ht="14.4" customHeight="1" x14ac:dyDescent="0.25">
      <c r="B163" s="493"/>
      <c r="C163" s="494"/>
      <c r="D163" s="494"/>
      <c r="E163" s="494"/>
      <c r="F163" s="494"/>
      <c r="G163" s="494"/>
      <c r="H163" s="494"/>
      <c r="I163" s="494"/>
      <c r="J163" s="494"/>
      <c r="K163" s="495"/>
    </row>
    <row r="164" spans="2:11" ht="14.4" customHeight="1" x14ac:dyDescent="0.25">
      <c r="B164" s="493"/>
      <c r="C164" s="494"/>
      <c r="D164" s="494"/>
      <c r="E164" s="494"/>
      <c r="F164" s="494"/>
      <c r="G164" s="494"/>
      <c r="H164" s="494"/>
      <c r="I164" s="494"/>
      <c r="J164" s="494"/>
      <c r="K164" s="495"/>
    </row>
    <row r="165" spans="2:11" ht="14.4" customHeight="1" x14ac:dyDescent="0.25">
      <c r="B165" s="493"/>
      <c r="C165" s="494"/>
      <c r="D165" s="494"/>
      <c r="E165" s="494"/>
      <c r="F165" s="494"/>
      <c r="G165" s="494"/>
      <c r="H165" s="494"/>
      <c r="I165" s="494"/>
      <c r="J165" s="494"/>
      <c r="K165" s="495"/>
    </row>
    <row r="166" spans="2:11" ht="14.4" customHeight="1" x14ac:dyDescent="0.25">
      <c r="B166" s="493"/>
      <c r="C166" s="494"/>
      <c r="D166" s="494"/>
      <c r="E166" s="494"/>
      <c r="F166" s="494"/>
      <c r="G166" s="494"/>
      <c r="H166" s="494"/>
      <c r="I166" s="494"/>
      <c r="J166" s="494"/>
      <c r="K166" s="495"/>
    </row>
    <row r="167" spans="2:11" ht="14.4" customHeight="1" x14ac:dyDescent="0.25">
      <c r="B167" s="493"/>
      <c r="C167" s="494"/>
      <c r="D167" s="494"/>
      <c r="E167" s="494"/>
      <c r="F167" s="494"/>
      <c r="G167" s="494"/>
      <c r="H167" s="494"/>
      <c r="I167" s="494"/>
      <c r="J167" s="494"/>
      <c r="K167" s="495"/>
    </row>
    <row r="168" spans="2:11" ht="14.4" customHeight="1" x14ac:dyDescent="0.25">
      <c r="B168" s="493"/>
      <c r="C168" s="494"/>
      <c r="D168" s="494"/>
      <c r="E168" s="494"/>
      <c r="F168" s="494"/>
      <c r="G168" s="494"/>
      <c r="H168" s="494"/>
      <c r="I168" s="494"/>
      <c r="J168" s="494"/>
      <c r="K168" s="495"/>
    </row>
    <row r="169" spans="2:11" ht="14.4" customHeight="1" x14ac:dyDescent="0.25">
      <c r="B169" s="493"/>
      <c r="C169" s="494"/>
      <c r="D169" s="494"/>
      <c r="E169" s="494"/>
      <c r="F169" s="494"/>
      <c r="G169" s="494"/>
      <c r="H169" s="494"/>
      <c r="I169" s="494"/>
      <c r="J169" s="494"/>
      <c r="K169" s="495"/>
    </row>
    <row r="170" spans="2:11" ht="14.4" customHeight="1" x14ac:dyDescent="0.25">
      <c r="B170" s="493"/>
      <c r="C170" s="494"/>
      <c r="D170" s="494"/>
      <c r="E170" s="494"/>
      <c r="F170" s="494"/>
      <c r="G170" s="494"/>
      <c r="H170" s="494"/>
      <c r="I170" s="494"/>
      <c r="J170" s="494"/>
      <c r="K170" s="495"/>
    </row>
    <row r="171" spans="2:11" ht="14.4" customHeight="1" x14ac:dyDescent="0.25">
      <c r="B171" s="493"/>
      <c r="C171" s="494"/>
      <c r="D171" s="494"/>
      <c r="E171" s="494"/>
      <c r="F171" s="494"/>
      <c r="G171" s="494"/>
      <c r="H171" s="494"/>
      <c r="I171" s="494"/>
      <c r="J171" s="494"/>
      <c r="K171" s="495"/>
    </row>
    <row r="172" spans="2:11" ht="14.4" customHeight="1" x14ac:dyDescent="0.25">
      <c r="B172" s="493"/>
      <c r="C172" s="494"/>
      <c r="D172" s="494"/>
      <c r="E172" s="494"/>
      <c r="F172" s="494"/>
      <c r="G172" s="494"/>
      <c r="H172" s="494"/>
      <c r="I172" s="494"/>
      <c r="J172" s="494"/>
      <c r="K172" s="495"/>
    </row>
    <row r="173" spans="2:11" ht="14.4" customHeight="1" x14ac:dyDescent="0.25">
      <c r="B173" s="493"/>
      <c r="C173" s="494"/>
      <c r="D173" s="494"/>
      <c r="E173" s="494"/>
      <c r="F173" s="494"/>
      <c r="G173" s="494"/>
      <c r="H173" s="494"/>
      <c r="I173" s="494"/>
      <c r="J173" s="494"/>
      <c r="K173" s="495"/>
    </row>
    <row r="174" spans="2:11" ht="14.4" customHeight="1" x14ac:dyDescent="0.25">
      <c r="B174" s="493"/>
      <c r="C174" s="494"/>
      <c r="D174" s="494"/>
      <c r="E174" s="494"/>
      <c r="F174" s="494"/>
      <c r="G174" s="494"/>
      <c r="H174" s="494"/>
      <c r="I174" s="494"/>
      <c r="J174" s="494"/>
      <c r="K174" s="495"/>
    </row>
    <row r="175" spans="2:11" ht="14.4" customHeight="1" x14ac:dyDescent="0.25">
      <c r="B175" s="493"/>
      <c r="C175" s="494"/>
      <c r="D175" s="494"/>
      <c r="E175" s="494"/>
      <c r="F175" s="494"/>
      <c r="G175" s="494"/>
      <c r="H175" s="494"/>
      <c r="I175" s="494"/>
      <c r="J175" s="494"/>
      <c r="K175" s="495"/>
    </row>
    <row r="176" spans="2:11" ht="14.4" customHeight="1" x14ac:dyDescent="0.25">
      <c r="B176" s="493"/>
      <c r="C176" s="494"/>
      <c r="D176" s="494"/>
      <c r="E176" s="494"/>
      <c r="F176" s="494"/>
      <c r="G176" s="494"/>
      <c r="H176" s="494"/>
      <c r="I176" s="494"/>
      <c r="J176" s="494"/>
      <c r="K176" s="495"/>
    </row>
    <row r="177" spans="2:11" ht="14.4" customHeight="1" x14ac:dyDescent="0.25">
      <c r="B177" s="493"/>
      <c r="C177" s="494"/>
      <c r="D177" s="494"/>
      <c r="E177" s="494"/>
      <c r="F177" s="494"/>
      <c r="G177" s="494"/>
      <c r="H177" s="494"/>
      <c r="I177" s="494"/>
      <c r="J177" s="494"/>
      <c r="K177" s="495"/>
    </row>
    <row r="178" spans="2:11" ht="14.4" customHeight="1" x14ac:dyDescent="0.25">
      <c r="B178" s="493"/>
      <c r="C178" s="494"/>
      <c r="D178" s="494"/>
      <c r="E178" s="494"/>
      <c r="F178" s="494"/>
      <c r="G178" s="494"/>
      <c r="H178" s="494"/>
      <c r="I178" s="494"/>
      <c r="J178" s="494"/>
      <c r="K178" s="495"/>
    </row>
    <row r="179" spans="2:11" ht="14.4" customHeight="1" x14ac:dyDescent="0.25">
      <c r="B179" s="493"/>
      <c r="C179" s="494"/>
      <c r="D179" s="494"/>
      <c r="E179" s="494"/>
      <c r="F179" s="494"/>
      <c r="G179" s="494"/>
      <c r="H179" s="494"/>
      <c r="I179" s="494"/>
      <c r="J179" s="494"/>
      <c r="K179" s="495"/>
    </row>
    <row r="180" spans="2:11" ht="14.4" customHeight="1" thickBot="1" x14ac:dyDescent="0.3">
      <c r="B180" s="496"/>
      <c r="C180" s="497"/>
      <c r="D180" s="497"/>
      <c r="E180" s="497"/>
      <c r="F180" s="497"/>
      <c r="G180" s="497"/>
      <c r="H180" s="497"/>
      <c r="I180" s="497"/>
      <c r="J180" s="497"/>
      <c r="K180" s="498"/>
    </row>
    <row r="181" spans="2:11" ht="14.4" thickBot="1" x14ac:dyDescent="0.3"/>
    <row r="182" spans="2:11" ht="14.4" thickBot="1" x14ac:dyDescent="0.3">
      <c r="B182" s="449" t="s">
        <v>300</v>
      </c>
      <c r="C182" s="450"/>
      <c r="D182" s="450"/>
      <c r="E182" s="450"/>
      <c r="F182" s="450"/>
      <c r="G182" s="450"/>
      <c r="H182" s="450"/>
      <c r="I182" s="450"/>
      <c r="J182" s="450"/>
      <c r="K182" s="451"/>
    </row>
    <row r="183" spans="2:11" ht="14.4" thickBot="1" x14ac:dyDescent="0.3"/>
    <row r="184" spans="2:11" s="299" customFormat="1" ht="32.25" customHeight="1" thickBot="1" x14ac:dyDescent="0.35">
      <c r="B184" s="712" t="s">
        <v>73</v>
      </c>
      <c r="C184" s="713"/>
      <c r="D184" s="713"/>
      <c r="E184" s="713"/>
      <c r="F184" s="713"/>
      <c r="G184" s="713"/>
      <c r="H184" s="713"/>
      <c r="I184" s="713"/>
      <c r="J184" s="714"/>
      <c r="K184" s="287"/>
    </row>
    <row r="185" spans="2:11" s="299" customFormat="1" ht="20.25" customHeight="1" thickBot="1" x14ac:dyDescent="0.35">
      <c r="B185" s="570" t="s">
        <v>275</v>
      </c>
      <c r="C185" s="707"/>
      <c r="D185" s="571"/>
      <c r="E185" s="339" t="s">
        <v>41</v>
      </c>
      <c r="F185" s="340" t="s">
        <v>48</v>
      </c>
      <c r="G185" s="340" t="s">
        <v>49</v>
      </c>
      <c r="H185" s="340" t="s">
        <v>50</v>
      </c>
      <c r="I185" s="706" t="s">
        <v>51</v>
      </c>
      <c r="J185" s="571"/>
      <c r="K185" s="287"/>
    </row>
    <row r="186" spans="2:11" s="299" customFormat="1" ht="29.4" customHeight="1" x14ac:dyDescent="0.3">
      <c r="B186" s="715" t="s">
        <v>117</v>
      </c>
      <c r="C186" s="716"/>
      <c r="D186" s="716"/>
      <c r="E186" s="363"/>
      <c r="F186" s="363"/>
      <c r="G186" s="363"/>
      <c r="H186" s="363"/>
      <c r="I186" s="698"/>
      <c r="J186" s="699"/>
      <c r="K186" s="287"/>
    </row>
    <row r="187" spans="2:11" s="299" customFormat="1" ht="29.4" customHeight="1" x14ac:dyDescent="0.3">
      <c r="B187" s="717" t="s">
        <v>118</v>
      </c>
      <c r="C187" s="718"/>
      <c r="D187" s="718"/>
      <c r="E187" s="323">
        <f>SUM(I234+I235+I236+I237+I238+I239+I240+I242+I243+I244+I245+I246+I247+I248)</f>
        <v>0</v>
      </c>
      <c r="F187" s="361"/>
      <c r="G187" s="361"/>
      <c r="H187" s="361"/>
      <c r="I187" s="700"/>
      <c r="J187" s="701"/>
      <c r="K187" s="287"/>
    </row>
    <row r="188" spans="2:11" s="299" customFormat="1" ht="40.950000000000003" customHeight="1" x14ac:dyDescent="0.3">
      <c r="B188" s="717" t="s">
        <v>123</v>
      </c>
      <c r="C188" s="718"/>
      <c r="D188" s="718"/>
      <c r="E188" s="361"/>
      <c r="F188" s="361"/>
      <c r="G188" s="361"/>
      <c r="H188" s="361"/>
      <c r="I188" s="700"/>
      <c r="J188" s="701"/>
      <c r="K188" s="287"/>
    </row>
    <row r="189" spans="2:11" s="299" customFormat="1" ht="29.4" customHeight="1" x14ac:dyDescent="0.3">
      <c r="B189" s="717" t="s">
        <v>62</v>
      </c>
      <c r="C189" s="718"/>
      <c r="D189" s="718"/>
      <c r="E189" s="361"/>
      <c r="F189" s="361"/>
      <c r="G189" s="361"/>
      <c r="H189" s="361"/>
      <c r="I189" s="700"/>
      <c r="J189" s="701"/>
      <c r="K189" s="287"/>
    </row>
    <row r="190" spans="2:11" s="299" customFormat="1" ht="29.4" customHeight="1" x14ac:dyDescent="0.3">
      <c r="B190" s="717" t="s">
        <v>63</v>
      </c>
      <c r="C190" s="718"/>
      <c r="D190" s="718"/>
      <c r="E190" s="361"/>
      <c r="F190" s="361"/>
      <c r="G190" s="361"/>
      <c r="H190" s="361"/>
      <c r="I190" s="700"/>
      <c r="J190" s="701"/>
      <c r="K190" s="287"/>
    </row>
    <row r="191" spans="2:11" s="299" customFormat="1" ht="29.4" customHeight="1" x14ac:dyDescent="0.3">
      <c r="B191" s="717" t="s">
        <v>64</v>
      </c>
      <c r="C191" s="718"/>
      <c r="D191" s="718"/>
      <c r="E191" s="361"/>
      <c r="F191" s="361"/>
      <c r="G191" s="361"/>
      <c r="H191" s="361"/>
      <c r="I191" s="700"/>
      <c r="J191" s="701"/>
      <c r="K191" s="287"/>
    </row>
    <row r="192" spans="2:11" s="299" customFormat="1" ht="29.4" customHeight="1" x14ac:dyDescent="0.3">
      <c r="B192" s="717" t="s">
        <v>65</v>
      </c>
      <c r="C192" s="718"/>
      <c r="D192" s="718"/>
      <c r="E192" s="361"/>
      <c r="F192" s="361"/>
      <c r="G192" s="361"/>
      <c r="H192" s="361"/>
      <c r="I192" s="700"/>
      <c r="J192" s="701"/>
      <c r="K192" s="287"/>
    </row>
    <row r="193" spans="2:11" s="299" customFormat="1" ht="29.4" customHeight="1" x14ac:dyDescent="0.3">
      <c r="B193" s="717" t="s">
        <v>66</v>
      </c>
      <c r="C193" s="718"/>
      <c r="D193" s="718"/>
      <c r="E193" s="361"/>
      <c r="F193" s="361"/>
      <c r="G193" s="361"/>
      <c r="H193" s="361"/>
      <c r="I193" s="700"/>
      <c r="J193" s="701"/>
      <c r="K193" s="287"/>
    </row>
    <row r="194" spans="2:11" s="299" customFormat="1" ht="29.4" customHeight="1" x14ac:dyDescent="0.3">
      <c r="B194" s="717" t="s">
        <v>67</v>
      </c>
      <c r="C194" s="718"/>
      <c r="D194" s="718"/>
      <c r="E194" s="361"/>
      <c r="F194" s="361"/>
      <c r="G194" s="361"/>
      <c r="H194" s="361"/>
      <c r="I194" s="700"/>
      <c r="J194" s="701"/>
      <c r="K194" s="287"/>
    </row>
    <row r="195" spans="2:11" s="299" customFormat="1" ht="29.4" customHeight="1" x14ac:dyDescent="0.3">
      <c r="B195" s="717" t="s">
        <v>274</v>
      </c>
      <c r="C195" s="718"/>
      <c r="D195" s="718"/>
      <c r="E195" s="361"/>
      <c r="F195" s="361"/>
      <c r="G195" s="361"/>
      <c r="H195" s="361"/>
      <c r="I195" s="700"/>
      <c r="J195" s="701"/>
      <c r="K195" s="287"/>
    </row>
    <row r="196" spans="2:11" s="299" customFormat="1" ht="29.4" customHeight="1" x14ac:dyDescent="0.3">
      <c r="B196" s="717" t="s">
        <v>273</v>
      </c>
      <c r="C196" s="718"/>
      <c r="D196" s="718"/>
      <c r="E196" s="361"/>
      <c r="F196" s="361"/>
      <c r="G196" s="361"/>
      <c r="H196" s="361"/>
      <c r="I196" s="700"/>
      <c r="J196" s="701"/>
      <c r="K196" s="287"/>
    </row>
    <row r="197" spans="2:11" s="299" customFormat="1" ht="29.4" customHeight="1" x14ac:dyDescent="0.3">
      <c r="B197" s="717" t="s">
        <v>70</v>
      </c>
      <c r="C197" s="718"/>
      <c r="D197" s="718"/>
      <c r="E197" s="361"/>
      <c r="F197" s="361"/>
      <c r="G197" s="361"/>
      <c r="H197" s="361"/>
      <c r="I197" s="700"/>
      <c r="J197" s="701"/>
      <c r="K197" s="287"/>
    </row>
    <row r="198" spans="2:11" s="299" customFormat="1" ht="29.4" customHeight="1" x14ac:dyDescent="0.3">
      <c r="B198" s="717" t="s">
        <v>71</v>
      </c>
      <c r="C198" s="718"/>
      <c r="D198" s="718"/>
      <c r="E198" s="361"/>
      <c r="F198" s="361"/>
      <c r="G198" s="361"/>
      <c r="H198" s="361"/>
      <c r="I198" s="700"/>
      <c r="J198" s="701"/>
      <c r="K198" s="287"/>
    </row>
    <row r="199" spans="2:11" s="299" customFormat="1" ht="29.4" customHeight="1" thickBot="1" x14ac:dyDescent="0.35">
      <c r="B199" s="719" t="s">
        <v>72</v>
      </c>
      <c r="C199" s="720"/>
      <c r="D199" s="720"/>
      <c r="E199" s="362"/>
      <c r="F199" s="362"/>
      <c r="G199" s="362"/>
      <c r="H199" s="362"/>
      <c r="I199" s="708"/>
      <c r="J199" s="709"/>
      <c r="K199" s="287"/>
    </row>
    <row r="200" spans="2:11" s="299" customFormat="1" ht="30.75" customHeight="1" thickBot="1" x14ac:dyDescent="0.35">
      <c r="B200" s="721" t="s">
        <v>74</v>
      </c>
      <c r="C200" s="722"/>
      <c r="D200" s="723"/>
      <c r="E200" s="314">
        <f>SUM(E186:E199)</f>
        <v>0</v>
      </c>
      <c r="F200" s="314">
        <f t="shared" ref="F200:I200" si="0">SUM(F186:F199)</f>
        <v>0</v>
      </c>
      <c r="G200" s="314">
        <f t="shared" si="0"/>
        <v>0</v>
      </c>
      <c r="H200" s="314">
        <f t="shared" si="0"/>
        <v>0</v>
      </c>
      <c r="I200" s="710">
        <f t="shared" si="0"/>
        <v>0</v>
      </c>
      <c r="J200" s="711"/>
      <c r="K200" s="287"/>
    </row>
    <row r="201" spans="2:11" ht="14.4" thickBot="1" x14ac:dyDescent="0.3"/>
    <row r="202" spans="2:11" ht="14.4" thickBot="1" x14ac:dyDescent="0.3">
      <c r="B202" s="449" t="s">
        <v>304</v>
      </c>
      <c r="C202" s="450"/>
      <c r="D202" s="450"/>
      <c r="E202" s="450"/>
      <c r="F202" s="450"/>
      <c r="G202" s="450"/>
      <c r="H202" s="450"/>
      <c r="I202" s="450"/>
      <c r="J202" s="450"/>
      <c r="K202" s="451"/>
    </row>
    <row r="203" spans="2:11" ht="14.4" thickBot="1" x14ac:dyDescent="0.3"/>
    <row r="204" spans="2:11" ht="14.4" customHeight="1" x14ac:dyDescent="0.25">
      <c r="B204" s="490"/>
      <c r="C204" s="491"/>
      <c r="D204" s="491"/>
      <c r="E204" s="491"/>
      <c r="F204" s="491"/>
      <c r="G204" s="491"/>
      <c r="H204" s="491"/>
      <c r="I204" s="491"/>
      <c r="J204" s="491"/>
      <c r="K204" s="492"/>
    </row>
    <row r="205" spans="2:11" x14ac:dyDescent="0.25">
      <c r="B205" s="493"/>
      <c r="C205" s="494"/>
      <c r="D205" s="494"/>
      <c r="E205" s="494"/>
      <c r="F205" s="494"/>
      <c r="G205" s="494"/>
      <c r="H205" s="494"/>
      <c r="I205" s="494"/>
      <c r="J205" s="494"/>
      <c r="K205" s="495"/>
    </row>
    <row r="206" spans="2:11" x14ac:dyDescent="0.25">
      <c r="B206" s="493"/>
      <c r="C206" s="494"/>
      <c r="D206" s="494"/>
      <c r="E206" s="494"/>
      <c r="F206" s="494"/>
      <c r="G206" s="494"/>
      <c r="H206" s="494"/>
      <c r="I206" s="494"/>
      <c r="J206" s="494"/>
      <c r="K206" s="495"/>
    </row>
    <row r="207" spans="2:11" x14ac:dyDescent="0.25">
      <c r="B207" s="493"/>
      <c r="C207" s="494"/>
      <c r="D207" s="494"/>
      <c r="E207" s="494"/>
      <c r="F207" s="494"/>
      <c r="G207" s="494"/>
      <c r="H207" s="494"/>
      <c r="I207" s="494"/>
      <c r="J207" s="494"/>
      <c r="K207" s="495"/>
    </row>
    <row r="208" spans="2:11" x14ac:dyDescent="0.25">
      <c r="B208" s="493"/>
      <c r="C208" s="494"/>
      <c r="D208" s="494"/>
      <c r="E208" s="494"/>
      <c r="F208" s="494"/>
      <c r="G208" s="494"/>
      <c r="H208" s="494"/>
      <c r="I208" s="494"/>
      <c r="J208" s="494"/>
      <c r="K208" s="495"/>
    </row>
    <row r="209" spans="2:11" x14ac:dyDescent="0.25">
      <c r="B209" s="493"/>
      <c r="C209" s="494"/>
      <c r="D209" s="494"/>
      <c r="E209" s="494"/>
      <c r="F209" s="494"/>
      <c r="G209" s="494"/>
      <c r="H209" s="494"/>
      <c r="I209" s="494"/>
      <c r="J209" s="494"/>
      <c r="K209" s="495"/>
    </row>
    <row r="210" spans="2:11" x14ac:dyDescent="0.25">
      <c r="B210" s="493"/>
      <c r="C210" s="494"/>
      <c r="D210" s="494"/>
      <c r="E210" s="494"/>
      <c r="F210" s="494"/>
      <c r="G210" s="494"/>
      <c r="H210" s="494"/>
      <c r="I210" s="494"/>
      <c r="J210" s="494"/>
      <c r="K210" s="495"/>
    </row>
    <row r="211" spans="2:11" x14ac:dyDescent="0.25">
      <c r="B211" s="493"/>
      <c r="C211" s="494"/>
      <c r="D211" s="494"/>
      <c r="E211" s="494"/>
      <c r="F211" s="494"/>
      <c r="G211" s="494"/>
      <c r="H211" s="494"/>
      <c r="I211" s="494"/>
      <c r="J211" s="494"/>
      <c r="K211" s="495"/>
    </row>
    <row r="212" spans="2:11" x14ac:dyDescent="0.25">
      <c r="B212" s="493"/>
      <c r="C212" s="494"/>
      <c r="D212" s="494"/>
      <c r="E212" s="494"/>
      <c r="F212" s="494"/>
      <c r="G212" s="494"/>
      <c r="H212" s="494"/>
      <c r="I212" s="494"/>
      <c r="J212" s="494"/>
      <c r="K212" s="495"/>
    </row>
    <row r="213" spans="2:11" x14ac:dyDescent="0.25">
      <c r="B213" s="493"/>
      <c r="C213" s="494"/>
      <c r="D213" s="494"/>
      <c r="E213" s="494"/>
      <c r="F213" s="494"/>
      <c r="G213" s="494"/>
      <c r="H213" s="494"/>
      <c r="I213" s="494"/>
      <c r="J213" s="494"/>
      <c r="K213" s="495"/>
    </row>
    <row r="214" spans="2:11" x14ac:dyDescent="0.25">
      <c r="B214" s="493"/>
      <c r="C214" s="494"/>
      <c r="D214" s="494"/>
      <c r="E214" s="494"/>
      <c r="F214" s="494"/>
      <c r="G214" s="494"/>
      <c r="H214" s="494"/>
      <c r="I214" s="494"/>
      <c r="J214" s="494"/>
      <c r="K214" s="495"/>
    </row>
    <row r="215" spans="2:11" x14ac:dyDescent="0.25">
      <c r="B215" s="493"/>
      <c r="C215" s="494"/>
      <c r="D215" s="494"/>
      <c r="E215" s="494"/>
      <c r="F215" s="494"/>
      <c r="G215" s="494"/>
      <c r="H215" s="494"/>
      <c r="I215" s="494"/>
      <c r="J215" s="494"/>
      <c r="K215" s="495"/>
    </row>
    <row r="216" spans="2:11" x14ac:dyDescent="0.25">
      <c r="B216" s="493"/>
      <c r="C216" s="494"/>
      <c r="D216" s="494"/>
      <c r="E216" s="494"/>
      <c r="F216" s="494"/>
      <c r="G216" s="494"/>
      <c r="H216" s="494"/>
      <c r="I216" s="494"/>
      <c r="J216" s="494"/>
      <c r="K216" s="495"/>
    </row>
    <row r="217" spans="2:11" x14ac:dyDescent="0.25">
      <c r="B217" s="493"/>
      <c r="C217" s="494"/>
      <c r="D217" s="494"/>
      <c r="E217" s="494"/>
      <c r="F217" s="494"/>
      <c r="G217" s="494"/>
      <c r="H217" s="494"/>
      <c r="I217" s="494"/>
      <c r="J217" s="494"/>
      <c r="K217" s="495"/>
    </row>
    <row r="218" spans="2:11" x14ac:dyDescent="0.25">
      <c r="B218" s="493"/>
      <c r="C218" s="494"/>
      <c r="D218" s="494"/>
      <c r="E218" s="494"/>
      <c r="F218" s="494"/>
      <c r="G218" s="494"/>
      <c r="H218" s="494"/>
      <c r="I218" s="494"/>
      <c r="J218" s="494"/>
      <c r="K218" s="495"/>
    </row>
    <row r="219" spans="2:11" x14ac:dyDescent="0.25">
      <c r="B219" s="493"/>
      <c r="C219" s="494"/>
      <c r="D219" s="494"/>
      <c r="E219" s="494"/>
      <c r="F219" s="494"/>
      <c r="G219" s="494"/>
      <c r="H219" s="494"/>
      <c r="I219" s="494"/>
      <c r="J219" s="494"/>
      <c r="K219" s="495"/>
    </row>
    <row r="220" spans="2:11" x14ac:dyDescent="0.25">
      <c r="B220" s="493"/>
      <c r="C220" s="494"/>
      <c r="D220" s="494"/>
      <c r="E220" s="494"/>
      <c r="F220" s="494"/>
      <c r="G220" s="494"/>
      <c r="H220" s="494"/>
      <c r="I220" s="494"/>
      <c r="J220" s="494"/>
      <c r="K220" s="495"/>
    </row>
    <row r="221" spans="2:11" x14ac:dyDescent="0.25">
      <c r="B221" s="493"/>
      <c r="C221" s="494"/>
      <c r="D221" s="494"/>
      <c r="E221" s="494"/>
      <c r="F221" s="494"/>
      <c r="G221" s="494"/>
      <c r="H221" s="494"/>
      <c r="I221" s="494"/>
      <c r="J221" s="494"/>
      <c r="K221" s="495"/>
    </row>
    <row r="222" spans="2:11" x14ac:dyDescent="0.25">
      <c r="B222" s="493"/>
      <c r="C222" s="494"/>
      <c r="D222" s="494"/>
      <c r="E222" s="494"/>
      <c r="F222" s="494"/>
      <c r="G222" s="494"/>
      <c r="H222" s="494"/>
      <c r="I222" s="494"/>
      <c r="J222" s="494"/>
      <c r="K222" s="495"/>
    </row>
    <row r="223" spans="2:11" x14ac:dyDescent="0.25">
      <c r="B223" s="493"/>
      <c r="C223" s="494"/>
      <c r="D223" s="494"/>
      <c r="E223" s="494"/>
      <c r="F223" s="494"/>
      <c r="G223" s="494"/>
      <c r="H223" s="494"/>
      <c r="I223" s="494"/>
      <c r="J223" s="494"/>
      <c r="K223" s="495"/>
    </row>
    <row r="224" spans="2:11" x14ac:dyDescent="0.25">
      <c r="B224" s="493"/>
      <c r="C224" s="494"/>
      <c r="D224" s="494"/>
      <c r="E224" s="494"/>
      <c r="F224" s="494"/>
      <c r="G224" s="494"/>
      <c r="H224" s="494"/>
      <c r="I224" s="494"/>
      <c r="J224" s="494"/>
      <c r="K224" s="495"/>
    </row>
    <row r="225" spans="2:11" x14ac:dyDescent="0.25">
      <c r="B225" s="493"/>
      <c r="C225" s="494"/>
      <c r="D225" s="494"/>
      <c r="E225" s="494"/>
      <c r="F225" s="494"/>
      <c r="G225" s="494"/>
      <c r="H225" s="494"/>
      <c r="I225" s="494"/>
      <c r="J225" s="494"/>
      <c r="K225" s="495"/>
    </row>
    <row r="226" spans="2:11" x14ac:dyDescent="0.25">
      <c r="B226" s="493"/>
      <c r="C226" s="494"/>
      <c r="D226" s="494"/>
      <c r="E226" s="494"/>
      <c r="F226" s="494"/>
      <c r="G226" s="494"/>
      <c r="H226" s="494"/>
      <c r="I226" s="494"/>
      <c r="J226" s="494"/>
      <c r="K226" s="495"/>
    </row>
    <row r="227" spans="2:11" x14ac:dyDescent="0.25">
      <c r="B227" s="493"/>
      <c r="C227" s="494"/>
      <c r="D227" s="494"/>
      <c r="E227" s="494"/>
      <c r="F227" s="494"/>
      <c r="G227" s="494"/>
      <c r="H227" s="494"/>
      <c r="I227" s="494"/>
      <c r="J227" s="494"/>
      <c r="K227" s="495"/>
    </row>
    <row r="228" spans="2:11" ht="14.4" thickBot="1" x14ac:dyDescent="0.3">
      <c r="B228" s="496"/>
      <c r="C228" s="497"/>
      <c r="D228" s="497"/>
      <c r="E228" s="497"/>
      <c r="F228" s="497"/>
      <c r="G228" s="497"/>
      <c r="H228" s="497"/>
      <c r="I228" s="497"/>
      <c r="J228" s="497"/>
      <c r="K228" s="498"/>
    </row>
    <row r="229" spans="2:11" ht="14.4" thickBot="1" x14ac:dyDescent="0.3"/>
    <row r="230" spans="2:11" ht="16.2" customHeight="1" thickBot="1" x14ac:dyDescent="0.3">
      <c r="B230" s="449" t="s">
        <v>305</v>
      </c>
      <c r="C230" s="450"/>
      <c r="D230" s="450"/>
      <c r="E230" s="450"/>
      <c r="F230" s="450"/>
      <c r="G230" s="450"/>
      <c r="H230" s="450"/>
      <c r="I230" s="450"/>
      <c r="J230" s="450"/>
      <c r="K230" s="451"/>
    </row>
    <row r="231" spans="2:11" s="286" customFormat="1" ht="40.200000000000003" customHeight="1" thickBot="1" x14ac:dyDescent="0.3">
      <c r="B231" s="511" t="s">
        <v>93</v>
      </c>
      <c r="C231" s="485"/>
      <c r="D231" s="485"/>
      <c r="E231" s="485"/>
      <c r="F231" s="317" t="s">
        <v>94</v>
      </c>
      <c r="G231" s="318" t="s">
        <v>95</v>
      </c>
      <c r="H231" s="318" t="s">
        <v>96</v>
      </c>
      <c r="I231" s="485" t="s">
        <v>74</v>
      </c>
      <c r="J231" s="485"/>
      <c r="K231" s="486"/>
    </row>
    <row r="232" spans="2:11" ht="14.4" customHeight="1" x14ac:dyDescent="0.25">
      <c r="B232" s="479" t="s">
        <v>301</v>
      </c>
      <c r="C232" s="480"/>
      <c r="D232" s="480"/>
      <c r="E232" s="480"/>
      <c r="F232" s="480"/>
      <c r="G232" s="480"/>
      <c r="H232" s="480"/>
      <c r="I232" s="480"/>
      <c r="J232" s="480"/>
      <c r="K232" s="481"/>
    </row>
    <row r="233" spans="2:11" ht="21" customHeight="1" thickBot="1" x14ac:dyDescent="0.3">
      <c r="B233" s="482"/>
      <c r="C233" s="483"/>
      <c r="D233" s="483"/>
      <c r="E233" s="483"/>
      <c r="F233" s="483"/>
      <c r="G233" s="483"/>
      <c r="H233" s="483"/>
      <c r="I233" s="483"/>
      <c r="J233" s="483"/>
      <c r="K233" s="484"/>
    </row>
    <row r="234" spans="2:11" ht="14.4" customHeight="1" x14ac:dyDescent="0.25">
      <c r="B234" s="454"/>
      <c r="C234" s="455"/>
      <c r="D234" s="455"/>
      <c r="E234" s="455"/>
      <c r="F234" s="358"/>
      <c r="G234" s="358"/>
      <c r="H234" s="358"/>
      <c r="I234" s="505">
        <f>($F$234*$G$234)+($F$234*$H$234)</f>
        <v>0</v>
      </c>
      <c r="J234" s="505"/>
      <c r="K234" s="506"/>
    </row>
    <row r="235" spans="2:11" ht="14.4" customHeight="1" x14ac:dyDescent="0.25">
      <c r="B235" s="456"/>
      <c r="C235" s="457"/>
      <c r="D235" s="457"/>
      <c r="E235" s="457"/>
      <c r="F235" s="359"/>
      <c r="G235" s="359"/>
      <c r="H235" s="359"/>
      <c r="I235" s="477">
        <f>($F$235*$G$235)+($F$235*$H$235)</f>
        <v>0</v>
      </c>
      <c r="J235" s="477"/>
      <c r="K235" s="478"/>
    </row>
    <row r="236" spans="2:11" ht="14.4" customHeight="1" x14ac:dyDescent="0.25">
      <c r="B236" s="456"/>
      <c r="C236" s="457"/>
      <c r="D236" s="457"/>
      <c r="E236" s="457"/>
      <c r="F236" s="359"/>
      <c r="G236" s="359"/>
      <c r="H236" s="359"/>
      <c r="I236" s="477">
        <f>($F$236*$G$236)+($F$236*$H$236)</f>
        <v>0</v>
      </c>
      <c r="J236" s="477"/>
      <c r="K236" s="478"/>
    </row>
    <row r="237" spans="2:11" x14ac:dyDescent="0.25">
      <c r="B237" s="456"/>
      <c r="C237" s="457"/>
      <c r="D237" s="457"/>
      <c r="E237" s="457"/>
      <c r="F237" s="359"/>
      <c r="G237" s="359"/>
      <c r="H237" s="359"/>
      <c r="I237" s="477">
        <f>($F$237*$G$237)+($F$237*$H$237)</f>
        <v>0</v>
      </c>
      <c r="J237" s="477"/>
      <c r="K237" s="478"/>
    </row>
    <row r="238" spans="2:11" x14ac:dyDescent="0.25">
      <c r="B238" s="456"/>
      <c r="C238" s="457"/>
      <c r="D238" s="457"/>
      <c r="E238" s="457"/>
      <c r="F238" s="359"/>
      <c r="G238" s="359"/>
      <c r="H238" s="359"/>
      <c r="I238" s="477">
        <f>($F$238*$G$238)+($F$238*$H$238)</f>
        <v>0</v>
      </c>
      <c r="J238" s="477"/>
      <c r="K238" s="478"/>
    </row>
    <row r="239" spans="2:11" x14ac:dyDescent="0.25">
      <c r="B239" s="456"/>
      <c r="C239" s="457"/>
      <c r="D239" s="457"/>
      <c r="E239" s="457"/>
      <c r="F239" s="359"/>
      <c r="G239" s="359"/>
      <c r="H239" s="359"/>
      <c r="I239" s="477">
        <f>($F$239*$G$239)+($F$239*$H$239)</f>
        <v>0</v>
      </c>
      <c r="J239" s="477"/>
      <c r="K239" s="478"/>
    </row>
    <row r="240" spans="2:11" ht="14.4" thickBot="1" x14ac:dyDescent="0.3">
      <c r="B240" s="460"/>
      <c r="C240" s="461"/>
      <c r="D240" s="461"/>
      <c r="E240" s="461"/>
      <c r="F240" s="360"/>
      <c r="G240" s="360"/>
      <c r="H240" s="360"/>
      <c r="I240" s="509">
        <f>($F$240*$G$240)+($F$240*$H$240)</f>
        <v>0</v>
      </c>
      <c r="J240" s="509"/>
      <c r="K240" s="510"/>
    </row>
    <row r="241" spans="2:11" ht="36.6" customHeight="1" thickBot="1" x14ac:dyDescent="0.3">
      <c r="B241" s="502" t="s">
        <v>302</v>
      </c>
      <c r="C241" s="503"/>
      <c r="D241" s="503"/>
      <c r="E241" s="503"/>
      <c r="F241" s="503"/>
      <c r="G241" s="503"/>
      <c r="H241" s="503"/>
      <c r="I241" s="503"/>
      <c r="J241" s="503"/>
      <c r="K241" s="504"/>
    </row>
    <row r="242" spans="2:11" ht="14.4" customHeight="1" x14ac:dyDescent="0.25">
      <c r="B242" s="454"/>
      <c r="C242" s="455"/>
      <c r="D242" s="455"/>
      <c r="E242" s="455"/>
      <c r="F242" s="358"/>
      <c r="G242" s="358"/>
      <c r="H242" s="358"/>
      <c r="I242" s="505">
        <f>($F$242*$G$242)+($F$242*$H$242)</f>
        <v>0</v>
      </c>
      <c r="J242" s="505"/>
      <c r="K242" s="506"/>
    </row>
    <row r="243" spans="2:11" ht="14.4" customHeight="1" x14ac:dyDescent="0.25">
      <c r="B243" s="456"/>
      <c r="C243" s="457"/>
      <c r="D243" s="457"/>
      <c r="E243" s="457"/>
      <c r="F243" s="359"/>
      <c r="G243" s="359"/>
      <c r="H243" s="359"/>
      <c r="I243" s="477">
        <f>($F$243*$G$243)+($F$243*$H$243)</f>
        <v>0</v>
      </c>
      <c r="J243" s="477"/>
      <c r="K243" s="478"/>
    </row>
    <row r="244" spans="2:11" ht="14.4" customHeight="1" x14ac:dyDescent="0.25">
      <c r="B244" s="456"/>
      <c r="C244" s="457"/>
      <c r="D244" s="457"/>
      <c r="E244" s="457"/>
      <c r="F244" s="359"/>
      <c r="G244" s="359"/>
      <c r="H244" s="359"/>
      <c r="I244" s="477">
        <f>($F$244*$G$244)+($F$244*$H$244)</f>
        <v>0</v>
      </c>
      <c r="J244" s="477"/>
      <c r="K244" s="478"/>
    </row>
    <row r="245" spans="2:11" x14ac:dyDescent="0.25">
      <c r="B245" s="456"/>
      <c r="C245" s="457"/>
      <c r="D245" s="457"/>
      <c r="E245" s="457"/>
      <c r="F245" s="359"/>
      <c r="G245" s="359"/>
      <c r="H245" s="359"/>
      <c r="I245" s="477">
        <f>($F$245*$G$245)+($F$245*$H$245)</f>
        <v>0</v>
      </c>
      <c r="J245" s="477"/>
      <c r="K245" s="478"/>
    </row>
    <row r="246" spans="2:11" x14ac:dyDescent="0.25">
      <c r="B246" s="456"/>
      <c r="C246" s="457"/>
      <c r="D246" s="457"/>
      <c r="E246" s="457"/>
      <c r="F246" s="359"/>
      <c r="G246" s="359"/>
      <c r="H246" s="359"/>
      <c r="I246" s="477">
        <f>($F$246*$G$246)+($F$246*$H$247)</f>
        <v>0</v>
      </c>
      <c r="J246" s="477"/>
      <c r="K246" s="478"/>
    </row>
    <row r="247" spans="2:11" x14ac:dyDescent="0.25">
      <c r="B247" s="456"/>
      <c r="C247" s="457"/>
      <c r="D247" s="457"/>
      <c r="E247" s="457"/>
      <c r="F247" s="359"/>
      <c r="G247" s="359"/>
      <c r="H247" s="359"/>
      <c r="I247" s="477">
        <f>($F$247*$G$247)+($F$247*$H$247)</f>
        <v>0</v>
      </c>
      <c r="J247" s="477"/>
      <c r="K247" s="478"/>
    </row>
    <row r="248" spans="2:11" ht="14.4" thickBot="1" x14ac:dyDescent="0.3">
      <c r="B248" s="460"/>
      <c r="C248" s="461"/>
      <c r="D248" s="461"/>
      <c r="E248" s="461"/>
      <c r="F248" s="360"/>
      <c r="G248" s="360"/>
      <c r="H248" s="360"/>
      <c r="I248" s="509">
        <f>($F$248*$G$248)+($F$248*$H$248)</f>
        <v>0</v>
      </c>
      <c r="J248" s="509"/>
      <c r="K248" s="510"/>
    </row>
    <row r="249" spans="2:11" ht="14.4" thickBot="1" x14ac:dyDescent="0.3"/>
    <row r="250" spans="2:11" ht="15.6" customHeight="1" thickBot="1" x14ac:dyDescent="0.3">
      <c r="B250" s="449" t="s">
        <v>306</v>
      </c>
      <c r="C250" s="450"/>
      <c r="D250" s="450"/>
      <c r="E250" s="450"/>
      <c r="F250" s="450"/>
      <c r="G250" s="450"/>
      <c r="H250" s="450"/>
      <c r="I250" s="450"/>
      <c r="J250" s="450"/>
      <c r="K250" s="451"/>
    </row>
    <row r="251" spans="2:11" ht="14.4" thickBot="1" x14ac:dyDescent="0.3"/>
    <row r="252" spans="2:11" s="315" customFormat="1" ht="43.95" customHeight="1" thickBot="1" x14ac:dyDescent="0.35">
      <c r="B252" s="452" t="s">
        <v>154</v>
      </c>
      <c r="C252" s="453"/>
      <c r="D252" s="453"/>
      <c r="E252" s="341" t="s">
        <v>75</v>
      </c>
      <c r="F252" s="342" t="s">
        <v>76</v>
      </c>
      <c r="G252" s="343" t="s">
        <v>155</v>
      </c>
    </row>
    <row r="253" spans="2:11" x14ac:dyDescent="0.25">
      <c r="B253" s="454"/>
      <c r="C253" s="455"/>
      <c r="D253" s="455"/>
      <c r="E253" s="369"/>
      <c r="F253" s="370"/>
      <c r="G253" s="320">
        <f>$E$253*$F$253</f>
        <v>0</v>
      </c>
    </row>
    <row r="254" spans="2:11" x14ac:dyDescent="0.25">
      <c r="B254" s="456"/>
      <c r="C254" s="457"/>
      <c r="D254" s="457"/>
      <c r="E254" s="371"/>
      <c r="F254" s="372"/>
      <c r="G254" s="321">
        <f>$E$254*$F$254</f>
        <v>0</v>
      </c>
    </row>
    <row r="255" spans="2:11" x14ac:dyDescent="0.25">
      <c r="B255" s="456"/>
      <c r="C255" s="457"/>
      <c r="D255" s="457"/>
      <c r="E255" s="371"/>
      <c r="F255" s="372"/>
      <c r="G255" s="321">
        <f>$E$255*$F$255</f>
        <v>0</v>
      </c>
    </row>
    <row r="256" spans="2:11" x14ac:dyDescent="0.25">
      <c r="B256" s="456"/>
      <c r="C256" s="457"/>
      <c r="D256" s="457"/>
      <c r="E256" s="371"/>
      <c r="F256" s="372"/>
      <c r="G256" s="321">
        <f>$E$256*$F$256</f>
        <v>0</v>
      </c>
    </row>
    <row r="257" spans="2:11" x14ac:dyDescent="0.25">
      <c r="B257" s="456"/>
      <c r="C257" s="457"/>
      <c r="D257" s="457"/>
      <c r="E257" s="371"/>
      <c r="F257" s="372"/>
      <c r="G257" s="321">
        <f>$E$257*$F$257</f>
        <v>0</v>
      </c>
    </row>
    <row r="258" spans="2:11" x14ac:dyDescent="0.25">
      <c r="B258" s="456"/>
      <c r="C258" s="457"/>
      <c r="D258" s="457"/>
      <c r="E258" s="371"/>
      <c r="F258" s="372"/>
      <c r="G258" s="321">
        <f>$E$258*$F$258</f>
        <v>0</v>
      </c>
    </row>
    <row r="259" spans="2:11" x14ac:dyDescent="0.25">
      <c r="B259" s="456"/>
      <c r="C259" s="457"/>
      <c r="D259" s="457"/>
      <c r="E259" s="371"/>
      <c r="F259" s="372"/>
      <c r="G259" s="321">
        <f>$E$259*$F$259</f>
        <v>0</v>
      </c>
    </row>
    <row r="260" spans="2:11" x14ac:dyDescent="0.25">
      <c r="B260" s="456"/>
      <c r="C260" s="457"/>
      <c r="D260" s="457"/>
      <c r="E260" s="373"/>
      <c r="F260" s="374"/>
      <c r="G260" s="321">
        <f>$E$260*$F$260</f>
        <v>0</v>
      </c>
    </row>
    <row r="261" spans="2:11" x14ac:dyDescent="0.25">
      <c r="B261" s="456"/>
      <c r="C261" s="457"/>
      <c r="D261" s="457"/>
      <c r="E261" s="371"/>
      <c r="F261" s="372"/>
      <c r="G261" s="321">
        <f>$E$261*$F$261</f>
        <v>0</v>
      </c>
    </row>
    <row r="262" spans="2:11" ht="14.4" thickBot="1" x14ac:dyDescent="0.3">
      <c r="B262" s="460"/>
      <c r="C262" s="461"/>
      <c r="D262" s="461"/>
      <c r="E262" s="375"/>
      <c r="F262" s="376"/>
      <c r="G262" s="322">
        <f>$E$262*$F$262</f>
        <v>0</v>
      </c>
    </row>
    <row r="263" spans="2:11" ht="27" customHeight="1" thickBot="1" x14ac:dyDescent="0.3">
      <c r="C263" s="265"/>
      <c r="D263" s="297"/>
      <c r="E263" s="297"/>
      <c r="F263" s="298" t="s">
        <v>15</v>
      </c>
      <c r="G263" s="319">
        <f>SUM(G253:G262)</f>
        <v>0</v>
      </c>
    </row>
    <row r="264" spans="2:11" ht="14.4" thickBot="1" x14ac:dyDescent="0.3"/>
    <row r="265" spans="2:11" ht="16.2" customHeight="1" thickBot="1" x14ac:dyDescent="0.3">
      <c r="B265" s="449" t="s">
        <v>307</v>
      </c>
      <c r="C265" s="450"/>
      <c r="D265" s="450"/>
      <c r="E265" s="450"/>
      <c r="F265" s="450"/>
      <c r="G265" s="450"/>
      <c r="H265" s="450"/>
      <c r="I265" s="450"/>
      <c r="J265" s="450"/>
      <c r="K265" s="451"/>
    </row>
    <row r="266" spans="2:11" ht="14.4" thickBot="1" x14ac:dyDescent="0.3">
      <c r="B266" s="299"/>
      <c r="C266" s="299"/>
    </row>
    <row r="267" spans="2:11" ht="14.4" customHeight="1" x14ac:dyDescent="0.25">
      <c r="B267" s="490"/>
      <c r="C267" s="491"/>
      <c r="D267" s="491"/>
      <c r="E267" s="491"/>
      <c r="F267" s="491"/>
      <c r="G267" s="491"/>
      <c r="H267" s="491"/>
      <c r="I267" s="491"/>
      <c r="J267" s="491"/>
      <c r="K267" s="492"/>
    </row>
    <row r="268" spans="2:11" ht="14.4" customHeight="1" x14ac:dyDescent="0.25">
      <c r="B268" s="493"/>
      <c r="C268" s="494"/>
      <c r="D268" s="494"/>
      <c r="E268" s="494"/>
      <c r="F268" s="494"/>
      <c r="G268" s="494"/>
      <c r="H268" s="494"/>
      <c r="I268" s="494"/>
      <c r="J268" s="494"/>
      <c r="K268" s="495"/>
    </row>
    <row r="269" spans="2:11" ht="14.4" customHeight="1" x14ac:dyDescent="0.25">
      <c r="B269" s="493"/>
      <c r="C269" s="494"/>
      <c r="D269" s="494"/>
      <c r="E269" s="494"/>
      <c r="F269" s="494"/>
      <c r="G269" s="494"/>
      <c r="H269" s="494"/>
      <c r="I269" s="494"/>
      <c r="J269" s="494"/>
      <c r="K269" s="495"/>
    </row>
    <row r="270" spans="2:11" ht="14.4" customHeight="1" x14ac:dyDescent="0.25">
      <c r="B270" s="493"/>
      <c r="C270" s="494"/>
      <c r="D270" s="494"/>
      <c r="E270" s="494"/>
      <c r="F270" s="494"/>
      <c r="G270" s="494"/>
      <c r="H270" s="494"/>
      <c r="I270" s="494"/>
      <c r="J270" s="494"/>
      <c r="K270" s="495"/>
    </row>
    <row r="271" spans="2:11" ht="14.4" customHeight="1" x14ac:dyDescent="0.25">
      <c r="B271" s="493"/>
      <c r="C271" s="494"/>
      <c r="D271" s="494"/>
      <c r="E271" s="494"/>
      <c r="F271" s="494"/>
      <c r="G271" s="494"/>
      <c r="H271" s="494"/>
      <c r="I271" s="494"/>
      <c r="J271" s="494"/>
      <c r="K271" s="495"/>
    </row>
    <row r="272" spans="2:11" ht="14.4" customHeight="1" x14ac:dyDescent="0.25">
      <c r="B272" s="493"/>
      <c r="C272" s="494"/>
      <c r="D272" s="494"/>
      <c r="E272" s="494"/>
      <c r="F272" s="494"/>
      <c r="G272" s="494"/>
      <c r="H272" s="494"/>
      <c r="I272" s="494"/>
      <c r="J272" s="494"/>
      <c r="K272" s="495"/>
    </row>
    <row r="273" spans="1:11" ht="14.4" customHeight="1" x14ac:dyDescent="0.25">
      <c r="B273" s="493"/>
      <c r="C273" s="494"/>
      <c r="D273" s="494"/>
      <c r="E273" s="494"/>
      <c r="F273" s="494"/>
      <c r="G273" s="494"/>
      <c r="H273" s="494"/>
      <c r="I273" s="494"/>
      <c r="J273" s="494"/>
      <c r="K273" s="495"/>
    </row>
    <row r="274" spans="1:11" ht="14.4" customHeight="1" x14ac:dyDescent="0.25">
      <c r="B274" s="493"/>
      <c r="C274" s="494"/>
      <c r="D274" s="494"/>
      <c r="E274" s="494"/>
      <c r="F274" s="494"/>
      <c r="G274" s="494"/>
      <c r="H274" s="494"/>
      <c r="I274" s="494"/>
      <c r="J274" s="494"/>
      <c r="K274" s="495"/>
    </row>
    <row r="275" spans="1:11" ht="14.4" customHeight="1" x14ac:dyDescent="0.25">
      <c r="B275" s="493"/>
      <c r="C275" s="494"/>
      <c r="D275" s="494"/>
      <c r="E275" s="494"/>
      <c r="F275" s="494"/>
      <c r="G275" s="494"/>
      <c r="H275" s="494"/>
      <c r="I275" s="494"/>
      <c r="J275" s="494"/>
      <c r="K275" s="495"/>
    </row>
    <row r="276" spans="1:11" ht="14.4" customHeight="1" x14ac:dyDescent="0.25">
      <c r="B276" s="493"/>
      <c r="C276" s="494"/>
      <c r="D276" s="494"/>
      <c r="E276" s="494"/>
      <c r="F276" s="494"/>
      <c r="G276" s="494"/>
      <c r="H276" s="494"/>
      <c r="I276" s="494"/>
      <c r="J276" s="494"/>
      <c r="K276" s="495"/>
    </row>
    <row r="277" spans="1:11" ht="14.4" customHeight="1" x14ac:dyDescent="0.25">
      <c r="B277" s="493"/>
      <c r="C277" s="494"/>
      <c r="D277" s="494"/>
      <c r="E277" s="494"/>
      <c r="F277" s="494"/>
      <c r="G277" s="494"/>
      <c r="H277" s="494"/>
      <c r="I277" s="494"/>
      <c r="J277" s="494"/>
      <c r="K277" s="495"/>
    </row>
    <row r="278" spans="1:11" ht="14.4" customHeight="1" x14ac:dyDescent="0.25">
      <c r="B278" s="493"/>
      <c r="C278" s="494"/>
      <c r="D278" s="494"/>
      <c r="E278" s="494"/>
      <c r="F278" s="494"/>
      <c r="G278" s="494"/>
      <c r="H278" s="494"/>
      <c r="I278" s="494"/>
      <c r="J278" s="494"/>
      <c r="K278" s="495"/>
    </row>
    <row r="279" spans="1:11" ht="14.4" customHeight="1" x14ac:dyDescent="0.25">
      <c r="B279" s="493"/>
      <c r="C279" s="494"/>
      <c r="D279" s="494"/>
      <c r="E279" s="494"/>
      <c r="F279" s="494"/>
      <c r="G279" s="494"/>
      <c r="H279" s="494"/>
      <c r="I279" s="494"/>
      <c r="J279" s="494"/>
      <c r="K279" s="495"/>
    </row>
    <row r="280" spans="1:11" ht="20.25" customHeight="1" x14ac:dyDescent="0.25">
      <c r="B280" s="493"/>
      <c r="C280" s="494"/>
      <c r="D280" s="494"/>
      <c r="E280" s="494"/>
      <c r="F280" s="494"/>
      <c r="G280" s="494"/>
      <c r="H280" s="494"/>
      <c r="I280" s="494"/>
      <c r="J280" s="494"/>
      <c r="K280" s="495"/>
    </row>
    <row r="281" spans="1:11" ht="20.25" customHeight="1" thickBot="1" x14ac:dyDescent="0.3">
      <c r="B281" s="496"/>
      <c r="C281" s="497"/>
      <c r="D281" s="497"/>
      <c r="E281" s="497"/>
      <c r="F281" s="497"/>
      <c r="G281" s="497"/>
      <c r="H281" s="497"/>
      <c r="I281" s="497"/>
      <c r="J281" s="497"/>
      <c r="K281" s="498"/>
    </row>
    <row r="282" spans="1:11" ht="14.4" thickBot="1" x14ac:dyDescent="0.3"/>
    <row r="283" spans="1:11" ht="16.5" customHeight="1" thickBot="1" x14ac:dyDescent="0.3">
      <c r="A283" s="338" t="s">
        <v>308</v>
      </c>
      <c r="B283" s="499" t="s">
        <v>105</v>
      </c>
      <c r="C283" s="500"/>
      <c r="D283" s="500"/>
      <c r="E283" s="500"/>
      <c r="F283" s="500"/>
      <c r="G283" s="500"/>
      <c r="H283" s="500"/>
      <c r="I283" s="500"/>
      <c r="J283" s="500"/>
      <c r="K283" s="501"/>
    </row>
    <row r="284" spans="1:11" ht="14.4" thickBot="1" x14ac:dyDescent="0.3"/>
    <row r="285" spans="1:11" ht="27" customHeight="1" thickBot="1" x14ac:dyDescent="0.3">
      <c r="B285" s="597" t="s">
        <v>309</v>
      </c>
      <c r="C285" s="598"/>
      <c r="D285" s="598"/>
      <c r="E285" s="598"/>
      <c r="F285" s="598"/>
      <c r="G285" s="598"/>
      <c r="H285" s="598"/>
      <c r="I285" s="598"/>
      <c r="J285" s="599"/>
    </row>
    <row r="286" spans="1:11" ht="27" customHeight="1" thickBot="1" x14ac:dyDescent="0.3">
      <c r="B286" s="600"/>
      <c r="C286" s="601"/>
      <c r="D286" s="602"/>
      <c r="E286" s="344" t="s">
        <v>108</v>
      </c>
      <c r="F286" s="344" t="s">
        <v>109</v>
      </c>
      <c r="G286" s="344" t="s">
        <v>110</v>
      </c>
      <c r="H286" s="344" t="s">
        <v>111</v>
      </c>
      <c r="I286" s="618" t="s">
        <v>112</v>
      </c>
      <c r="J286" s="619"/>
    </row>
    <row r="287" spans="1:11" s="299" customFormat="1" ht="29.4" customHeight="1" thickBot="1" x14ac:dyDescent="0.35">
      <c r="B287" s="345" t="s">
        <v>114</v>
      </c>
      <c r="C287" s="603" t="s">
        <v>113</v>
      </c>
      <c r="D287" s="466"/>
      <c r="E287" s="346">
        <f>E288+E289-E290</f>
        <v>0</v>
      </c>
      <c r="F287" s="346">
        <f t="shared" ref="F287:I287" si="1">F288+F289-F290</f>
        <v>0</v>
      </c>
      <c r="G287" s="346">
        <f t="shared" si="1"/>
        <v>0</v>
      </c>
      <c r="H287" s="346">
        <f t="shared" si="1"/>
        <v>0</v>
      </c>
      <c r="I287" s="414">
        <f t="shared" si="1"/>
        <v>0</v>
      </c>
      <c r="J287" s="415"/>
      <c r="K287" s="287"/>
    </row>
    <row r="288" spans="1:11" s="299" customFormat="1" ht="31.2" customHeight="1" x14ac:dyDescent="0.3">
      <c r="B288" s="327" t="s">
        <v>114</v>
      </c>
      <c r="C288" s="591" t="s">
        <v>276</v>
      </c>
      <c r="D288" s="592"/>
      <c r="E288" s="324">
        <f>SUM(J130)</f>
        <v>0</v>
      </c>
      <c r="F288" s="324">
        <f>SUM(J135)</f>
        <v>0</v>
      </c>
      <c r="G288" s="324">
        <f>SUM(J140)</f>
        <v>0</v>
      </c>
      <c r="H288" s="324">
        <f>SUM(J145)</f>
        <v>0</v>
      </c>
      <c r="I288" s="604">
        <f>SUM(J150)</f>
        <v>0</v>
      </c>
      <c r="J288" s="605"/>
      <c r="K288" s="287"/>
    </row>
    <row r="289" spans="2:11" s="299" customFormat="1" ht="31.2" customHeight="1" x14ac:dyDescent="0.3">
      <c r="B289" s="328" t="s">
        <v>114</v>
      </c>
      <c r="C289" s="593" t="s">
        <v>120</v>
      </c>
      <c r="D289" s="594"/>
      <c r="E289" s="383"/>
      <c r="F289" s="383"/>
      <c r="G289" s="383"/>
      <c r="H289" s="383"/>
      <c r="I289" s="418"/>
      <c r="J289" s="419"/>
      <c r="K289" s="287"/>
    </row>
    <row r="290" spans="2:11" s="299" customFormat="1" ht="31.2" customHeight="1" thickBot="1" x14ac:dyDescent="0.35">
      <c r="B290" s="329" t="s">
        <v>116</v>
      </c>
      <c r="C290" s="595" t="s">
        <v>121</v>
      </c>
      <c r="D290" s="596"/>
      <c r="E290" s="387"/>
      <c r="F290" s="387"/>
      <c r="G290" s="387"/>
      <c r="H290" s="387"/>
      <c r="I290" s="606"/>
      <c r="J290" s="607"/>
      <c r="K290" s="287"/>
    </row>
    <row r="291" spans="2:11" s="299" customFormat="1" ht="31.2" customHeight="1" thickBot="1" x14ac:dyDescent="0.35">
      <c r="B291" s="345" t="s">
        <v>116</v>
      </c>
      <c r="C291" s="603" t="s">
        <v>115</v>
      </c>
      <c r="D291" s="466"/>
      <c r="E291" s="346">
        <f>SUM(E292:E305)</f>
        <v>0</v>
      </c>
      <c r="F291" s="346">
        <f t="shared" ref="F291:I291" si="2">SUM(F292:F305)</f>
        <v>0</v>
      </c>
      <c r="G291" s="346">
        <f t="shared" si="2"/>
        <v>0</v>
      </c>
      <c r="H291" s="346">
        <f t="shared" si="2"/>
        <v>0</v>
      </c>
      <c r="I291" s="414">
        <f t="shared" si="2"/>
        <v>0</v>
      </c>
      <c r="J291" s="415"/>
      <c r="K291" s="287"/>
    </row>
    <row r="292" spans="2:11" s="299" customFormat="1" ht="31.2" customHeight="1" x14ac:dyDescent="0.3">
      <c r="B292" s="327" t="s">
        <v>116</v>
      </c>
      <c r="C292" s="591" t="s">
        <v>117</v>
      </c>
      <c r="D292" s="592"/>
      <c r="E292" s="324">
        <f t="shared" ref="E292:I295" si="3">SUM(E186)</f>
        <v>0</v>
      </c>
      <c r="F292" s="324">
        <f t="shared" si="3"/>
        <v>0</v>
      </c>
      <c r="G292" s="324">
        <f t="shared" si="3"/>
        <v>0</v>
      </c>
      <c r="H292" s="324">
        <f t="shared" si="3"/>
        <v>0</v>
      </c>
      <c r="I292" s="604">
        <f t="shared" si="3"/>
        <v>0</v>
      </c>
      <c r="J292" s="605"/>
      <c r="K292" s="287"/>
    </row>
    <row r="293" spans="2:11" s="299" customFormat="1" ht="31.2" customHeight="1" x14ac:dyDescent="0.3">
      <c r="B293" s="328" t="s">
        <v>116</v>
      </c>
      <c r="C293" s="593" t="s">
        <v>118</v>
      </c>
      <c r="D293" s="594"/>
      <c r="E293" s="325">
        <f t="shared" si="3"/>
        <v>0</v>
      </c>
      <c r="F293" s="325">
        <f t="shared" si="3"/>
        <v>0</v>
      </c>
      <c r="G293" s="325">
        <f t="shared" si="3"/>
        <v>0</v>
      </c>
      <c r="H293" s="325">
        <f t="shared" si="3"/>
        <v>0</v>
      </c>
      <c r="I293" s="608">
        <f t="shared" si="3"/>
        <v>0</v>
      </c>
      <c r="J293" s="609"/>
      <c r="K293" s="287"/>
    </row>
    <row r="294" spans="2:11" s="299" customFormat="1" ht="42.6" customHeight="1" x14ac:dyDescent="0.3">
      <c r="B294" s="328" t="s">
        <v>116</v>
      </c>
      <c r="C294" s="593" t="s">
        <v>123</v>
      </c>
      <c r="D294" s="594"/>
      <c r="E294" s="325">
        <f t="shared" si="3"/>
        <v>0</v>
      </c>
      <c r="F294" s="325">
        <f t="shared" si="3"/>
        <v>0</v>
      </c>
      <c r="G294" s="325">
        <f t="shared" si="3"/>
        <v>0</v>
      </c>
      <c r="H294" s="325">
        <f t="shared" si="3"/>
        <v>0</v>
      </c>
      <c r="I294" s="608">
        <f t="shared" si="3"/>
        <v>0</v>
      </c>
      <c r="J294" s="609"/>
      <c r="K294" s="287"/>
    </row>
    <row r="295" spans="2:11" s="299" customFormat="1" ht="31.2" customHeight="1" x14ac:dyDescent="0.3">
      <c r="B295" s="328" t="s">
        <v>116</v>
      </c>
      <c r="C295" s="593" t="s">
        <v>62</v>
      </c>
      <c r="D295" s="594"/>
      <c r="E295" s="325">
        <f t="shared" si="3"/>
        <v>0</v>
      </c>
      <c r="F295" s="325">
        <f t="shared" si="3"/>
        <v>0</v>
      </c>
      <c r="G295" s="325">
        <f t="shared" si="3"/>
        <v>0</v>
      </c>
      <c r="H295" s="325">
        <f t="shared" si="3"/>
        <v>0</v>
      </c>
      <c r="I295" s="608">
        <f t="shared" si="3"/>
        <v>0</v>
      </c>
      <c r="J295" s="609"/>
      <c r="K295" s="287"/>
    </row>
    <row r="296" spans="2:11" s="299" customFormat="1" ht="31.2" customHeight="1" x14ac:dyDescent="0.3">
      <c r="B296" s="328" t="s">
        <v>116</v>
      </c>
      <c r="C296" s="593" t="s">
        <v>63</v>
      </c>
      <c r="D296" s="594"/>
      <c r="E296" s="325">
        <v>0</v>
      </c>
      <c r="F296" s="325">
        <v>0</v>
      </c>
      <c r="G296" s="325">
        <v>0</v>
      </c>
      <c r="H296" s="325">
        <v>0</v>
      </c>
      <c r="I296" s="608">
        <f t="shared" ref="I296:I305" si="4">SUM(I190)</f>
        <v>0</v>
      </c>
      <c r="J296" s="609"/>
      <c r="K296" s="287"/>
    </row>
    <row r="297" spans="2:11" s="299" customFormat="1" ht="31.2" customHeight="1" x14ac:dyDescent="0.3">
      <c r="B297" s="328" t="s">
        <v>116</v>
      </c>
      <c r="C297" s="593" t="s">
        <v>64</v>
      </c>
      <c r="D297" s="594"/>
      <c r="E297" s="325">
        <f t="shared" ref="E297:H301" si="5">SUM(E191)</f>
        <v>0</v>
      </c>
      <c r="F297" s="325">
        <f t="shared" si="5"/>
        <v>0</v>
      </c>
      <c r="G297" s="325">
        <f t="shared" si="5"/>
        <v>0</v>
      </c>
      <c r="H297" s="325">
        <f t="shared" si="5"/>
        <v>0</v>
      </c>
      <c r="I297" s="608">
        <f t="shared" si="4"/>
        <v>0</v>
      </c>
      <c r="J297" s="609"/>
      <c r="K297" s="287"/>
    </row>
    <row r="298" spans="2:11" s="299" customFormat="1" ht="31.2" customHeight="1" x14ac:dyDescent="0.3">
      <c r="B298" s="328" t="s">
        <v>116</v>
      </c>
      <c r="C298" s="593" t="s">
        <v>65</v>
      </c>
      <c r="D298" s="594"/>
      <c r="E298" s="325">
        <f t="shared" si="5"/>
        <v>0</v>
      </c>
      <c r="F298" s="325">
        <f t="shared" si="5"/>
        <v>0</v>
      </c>
      <c r="G298" s="325">
        <f t="shared" si="5"/>
        <v>0</v>
      </c>
      <c r="H298" s="325">
        <f t="shared" si="5"/>
        <v>0</v>
      </c>
      <c r="I298" s="608">
        <f t="shared" si="4"/>
        <v>0</v>
      </c>
      <c r="J298" s="609"/>
      <c r="K298" s="287"/>
    </row>
    <row r="299" spans="2:11" s="299" customFormat="1" ht="31.2" customHeight="1" x14ac:dyDescent="0.3">
      <c r="B299" s="328" t="s">
        <v>116</v>
      </c>
      <c r="C299" s="593" t="s">
        <v>66</v>
      </c>
      <c r="D299" s="594"/>
      <c r="E299" s="325">
        <f t="shared" si="5"/>
        <v>0</v>
      </c>
      <c r="F299" s="325">
        <f t="shared" si="5"/>
        <v>0</v>
      </c>
      <c r="G299" s="325">
        <f t="shared" si="5"/>
        <v>0</v>
      </c>
      <c r="H299" s="325">
        <f t="shared" si="5"/>
        <v>0</v>
      </c>
      <c r="I299" s="608">
        <f t="shared" si="4"/>
        <v>0</v>
      </c>
      <c r="J299" s="609"/>
      <c r="K299" s="287"/>
    </row>
    <row r="300" spans="2:11" s="299" customFormat="1" ht="31.2" customHeight="1" x14ac:dyDescent="0.3">
      <c r="B300" s="328" t="s">
        <v>116</v>
      </c>
      <c r="C300" s="593" t="s">
        <v>67</v>
      </c>
      <c r="D300" s="594"/>
      <c r="E300" s="325">
        <f t="shared" si="5"/>
        <v>0</v>
      </c>
      <c r="F300" s="325">
        <f t="shared" si="5"/>
        <v>0</v>
      </c>
      <c r="G300" s="325">
        <f t="shared" si="5"/>
        <v>0</v>
      </c>
      <c r="H300" s="325">
        <f t="shared" si="5"/>
        <v>0</v>
      </c>
      <c r="I300" s="608">
        <f t="shared" si="4"/>
        <v>0</v>
      </c>
      <c r="J300" s="609"/>
      <c r="K300" s="287"/>
    </row>
    <row r="301" spans="2:11" s="299" customFormat="1" ht="31.2" customHeight="1" x14ac:dyDescent="0.3">
      <c r="B301" s="328" t="s">
        <v>116</v>
      </c>
      <c r="C301" s="593" t="s">
        <v>274</v>
      </c>
      <c r="D301" s="594"/>
      <c r="E301" s="325">
        <f t="shared" si="5"/>
        <v>0</v>
      </c>
      <c r="F301" s="325">
        <f t="shared" si="5"/>
        <v>0</v>
      </c>
      <c r="G301" s="325">
        <f t="shared" si="5"/>
        <v>0</v>
      </c>
      <c r="H301" s="325">
        <f t="shared" si="5"/>
        <v>0</v>
      </c>
      <c r="I301" s="608">
        <f t="shared" si="4"/>
        <v>0</v>
      </c>
      <c r="J301" s="609"/>
      <c r="K301" s="287"/>
    </row>
    <row r="302" spans="2:11" s="299" customFormat="1" ht="31.2" customHeight="1" x14ac:dyDescent="0.3">
      <c r="B302" s="328" t="s">
        <v>116</v>
      </c>
      <c r="C302" s="593" t="s">
        <v>69</v>
      </c>
      <c r="D302" s="594"/>
      <c r="E302" s="325">
        <f t="shared" ref="E302:H305" si="6">SUM(E196)</f>
        <v>0</v>
      </c>
      <c r="F302" s="325">
        <f t="shared" si="6"/>
        <v>0</v>
      </c>
      <c r="G302" s="325">
        <f t="shared" si="6"/>
        <v>0</v>
      </c>
      <c r="H302" s="325">
        <f t="shared" si="6"/>
        <v>0</v>
      </c>
      <c r="I302" s="608">
        <f t="shared" si="4"/>
        <v>0</v>
      </c>
      <c r="J302" s="609"/>
      <c r="K302" s="287"/>
    </row>
    <row r="303" spans="2:11" s="299" customFormat="1" ht="31.2" customHeight="1" x14ac:dyDescent="0.3">
      <c r="B303" s="328" t="s">
        <v>116</v>
      </c>
      <c r="C303" s="593" t="s">
        <v>70</v>
      </c>
      <c r="D303" s="594"/>
      <c r="E303" s="325">
        <f t="shared" si="6"/>
        <v>0</v>
      </c>
      <c r="F303" s="325">
        <f t="shared" si="6"/>
        <v>0</v>
      </c>
      <c r="G303" s="325">
        <f t="shared" si="6"/>
        <v>0</v>
      </c>
      <c r="H303" s="325">
        <f t="shared" si="6"/>
        <v>0</v>
      </c>
      <c r="I303" s="608">
        <f t="shared" si="4"/>
        <v>0</v>
      </c>
      <c r="J303" s="609"/>
      <c r="K303" s="287"/>
    </row>
    <row r="304" spans="2:11" s="299" customFormat="1" ht="31.2" customHeight="1" x14ac:dyDescent="0.3">
      <c r="B304" s="328" t="s">
        <v>116</v>
      </c>
      <c r="C304" s="593" t="s">
        <v>280</v>
      </c>
      <c r="D304" s="594"/>
      <c r="E304" s="325">
        <f t="shared" si="6"/>
        <v>0</v>
      </c>
      <c r="F304" s="325">
        <f t="shared" si="6"/>
        <v>0</v>
      </c>
      <c r="G304" s="325">
        <f t="shared" si="6"/>
        <v>0</v>
      </c>
      <c r="H304" s="325">
        <f t="shared" si="6"/>
        <v>0</v>
      </c>
      <c r="I304" s="608">
        <f t="shared" si="4"/>
        <v>0</v>
      </c>
      <c r="J304" s="609"/>
      <c r="K304" s="287"/>
    </row>
    <row r="305" spans="2:11" s="299" customFormat="1" ht="31.2" customHeight="1" thickBot="1" x14ac:dyDescent="0.35">
      <c r="B305" s="329" t="s">
        <v>116</v>
      </c>
      <c r="C305" s="595" t="s">
        <v>281</v>
      </c>
      <c r="D305" s="596"/>
      <c r="E305" s="326">
        <f t="shared" si="6"/>
        <v>0</v>
      </c>
      <c r="F305" s="326">
        <f t="shared" si="6"/>
        <v>0</v>
      </c>
      <c r="G305" s="326">
        <f t="shared" si="6"/>
        <v>0</v>
      </c>
      <c r="H305" s="326">
        <f t="shared" si="6"/>
        <v>0</v>
      </c>
      <c r="I305" s="747">
        <f t="shared" si="4"/>
        <v>0</v>
      </c>
      <c r="J305" s="748"/>
      <c r="K305" s="287"/>
    </row>
    <row r="306" spans="2:11" s="299" customFormat="1" ht="31.2" customHeight="1" thickBot="1" x14ac:dyDescent="0.35">
      <c r="B306" s="347" t="s">
        <v>116</v>
      </c>
      <c r="C306" s="465" t="s">
        <v>124</v>
      </c>
      <c r="D306" s="466"/>
      <c r="E306" s="348">
        <f>SUM(G263)</f>
        <v>0</v>
      </c>
      <c r="F306" s="349"/>
      <c r="G306" s="349"/>
      <c r="H306" s="349"/>
      <c r="I306" s="749"/>
      <c r="J306" s="750"/>
      <c r="K306" s="287"/>
    </row>
    <row r="307" spans="2:11" s="299" customFormat="1" ht="28.2" customHeight="1" thickBot="1" x14ac:dyDescent="0.35">
      <c r="B307" s="742" t="s">
        <v>127</v>
      </c>
      <c r="C307" s="743"/>
      <c r="D307" s="744"/>
      <c r="E307" s="388">
        <f>E308-E309</f>
        <v>0</v>
      </c>
      <c r="F307" s="388">
        <f t="shared" ref="F307:I307" si="7">F308-F309</f>
        <v>0</v>
      </c>
      <c r="G307" s="388">
        <f t="shared" si="7"/>
        <v>0</v>
      </c>
      <c r="H307" s="388">
        <f t="shared" si="7"/>
        <v>0</v>
      </c>
      <c r="I307" s="729">
        <f t="shared" si="7"/>
        <v>0</v>
      </c>
      <c r="J307" s="730"/>
      <c r="K307" s="287"/>
    </row>
    <row r="308" spans="2:11" s="299" customFormat="1" ht="28.95" customHeight="1" x14ac:dyDescent="0.3">
      <c r="B308" s="389" t="s">
        <v>114</v>
      </c>
      <c r="C308" s="724" t="s">
        <v>128</v>
      </c>
      <c r="D308" s="724"/>
      <c r="E308" s="391"/>
      <c r="F308" s="391"/>
      <c r="G308" s="391"/>
      <c r="H308" s="391"/>
      <c r="I308" s="745"/>
      <c r="J308" s="746"/>
      <c r="K308" s="287"/>
    </row>
    <row r="309" spans="2:11" s="299" customFormat="1" ht="28.95" customHeight="1" thickBot="1" x14ac:dyDescent="0.35">
      <c r="B309" s="390" t="s">
        <v>116</v>
      </c>
      <c r="C309" s="725" t="s">
        <v>129</v>
      </c>
      <c r="D309" s="725"/>
      <c r="E309" s="387"/>
      <c r="F309" s="387"/>
      <c r="G309" s="387"/>
      <c r="H309" s="387"/>
      <c r="I309" s="606"/>
      <c r="J309" s="607"/>
      <c r="K309" s="287"/>
    </row>
    <row r="310" spans="2:11" s="299" customFormat="1" ht="31.2" customHeight="1" thickBot="1" x14ac:dyDescent="0.35">
      <c r="B310" s="351" t="s">
        <v>315</v>
      </c>
      <c r="C310" s="465" t="s">
        <v>130</v>
      </c>
      <c r="D310" s="466"/>
      <c r="E310" s="350">
        <f>SUM(E287-E291-E306-E307)</f>
        <v>0</v>
      </c>
      <c r="F310" s="350">
        <f t="shared" ref="F310:I310" si="8">SUM(F287-F291-F306-F307)</f>
        <v>0</v>
      </c>
      <c r="G310" s="350">
        <f t="shared" si="8"/>
        <v>0</v>
      </c>
      <c r="H310" s="350">
        <f t="shared" si="8"/>
        <v>0</v>
      </c>
      <c r="I310" s="471">
        <f t="shared" si="8"/>
        <v>0</v>
      </c>
      <c r="J310" s="472"/>
      <c r="K310" s="287"/>
    </row>
    <row r="311" spans="2:11" s="299" customFormat="1" ht="28.2" customHeight="1" x14ac:dyDescent="0.3">
      <c r="B311" s="389" t="s">
        <v>114</v>
      </c>
      <c r="C311" s="726" t="s">
        <v>311</v>
      </c>
      <c r="D311" s="468"/>
      <c r="E311" s="381"/>
      <c r="F311" s="381"/>
      <c r="G311" s="381"/>
      <c r="H311" s="381"/>
      <c r="I311" s="610"/>
      <c r="J311" s="611"/>
      <c r="K311" s="287"/>
    </row>
    <row r="312" spans="2:11" s="299" customFormat="1" ht="26.4" customHeight="1" thickBot="1" x14ac:dyDescent="0.35">
      <c r="B312" s="390" t="s">
        <v>116</v>
      </c>
      <c r="C312" s="727" t="s">
        <v>310</v>
      </c>
      <c r="D312" s="728"/>
      <c r="E312" s="382"/>
      <c r="F312" s="382"/>
      <c r="G312" s="382"/>
      <c r="H312" s="382"/>
      <c r="I312" s="620"/>
      <c r="J312" s="621"/>
      <c r="K312" s="287"/>
    </row>
    <row r="313" spans="2:11" s="299" customFormat="1" ht="31.2" customHeight="1" thickBot="1" x14ac:dyDescent="0.35">
      <c r="B313" s="351" t="s">
        <v>315</v>
      </c>
      <c r="C313" s="465" t="s">
        <v>312</v>
      </c>
      <c r="D313" s="466"/>
      <c r="E313" s="350">
        <f>E310+E311-E312</f>
        <v>0</v>
      </c>
      <c r="F313" s="350">
        <f>F310+F311-F312</f>
        <v>0</v>
      </c>
      <c r="G313" s="350">
        <f>G310+G311-G312</f>
        <v>0</v>
      </c>
      <c r="H313" s="350">
        <f>H310+H311-H312</f>
        <v>0</v>
      </c>
      <c r="I313" s="471">
        <f>I310+I311-I312</f>
        <v>0</v>
      </c>
      <c r="J313" s="472"/>
      <c r="K313" s="287"/>
    </row>
    <row r="314" spans="2:11" s="299" customFormat="1" ht="24.6" customHeight="1" x14ac:dyDescent="0.3">
      <c r="B314" s="389" t="s">
        <v>114</v>
      </c>
      <c r="C314" s="726" t="s">
        <v>313</v>
      </c>
      <c r="D314" s="468"/>
      <c r="E314" s="381"/>
      <c r="F314" s="381"/>
      <c r="G314" s="381"/>
      <c r="H314" s="381"/>
      <c r="I314" s="610"/>
      <c r="J314" s="611"/>
      <c r="K314" s="287"/>
    </row>
    <row r="315" spans="2:11" s="299" customFormat="1" ht="24.6" customHeight="1" thickBot="1" x14ac:dyDescent="0.35">
      <c r="B315" s="390" t="s">
        <v>116</v>
      </c>
      <c r="C315" s="727" t="s">
        <v>314</v>
      </c>
      <c r="D315" s="728"/>
      <c r="E315" s="382"/>
      <c r="F315" s="382"/>
      <c r="G315" s="382"/>
      <c r="H315" s="382"/>
      <c r="I315" s="620"/>
      <c r="J315" s="621"/>
      <c r="K315" s="287"/>
    </row>
    <row r="316" spans="2:11" s="299" customFormat="1" ht="31.2" customHeight="1" thickBot="1" x14ac:dyDescent="0.35">
      <c r="B316" s="351" t="s">
        <v>315</v>
      </c>
      <c r="C316" s="465" t="s">
        <v>136</v>
      </c>
      <c r="D316" s="466"/>
      <c r="E316" s="350">
        <f>E313+E314-E315</f>
        <v>0</v>
      </c>
      <c r="F316" s="350">
        <f>F313+F314-F315</f>
        <v>0</v>
      </c>
      <c r="G316" s="350">
        <f>G313+G314-G315</f>
        <v>0</v>
      </c>
      <c r="H316" s="350">
        <f>H313+H314-H315</f>
        <v>0</v>
      </c>
      <c r="I316" s="622">
        <f>I313+I314-I315</f>
        <v>0</v>
      </c>
      <c r="J316" s="623"/>
      <c r="K316" s="287"/>
    </row>
    <row r="317" spans="2:11" ht="11.4" customHeight="1" thickBot="1" x14ac:dyDescent="0.3">
      <c r="C317" s="300"/>
      <c r="D317" s="265"/>
      <c r="E317" s="265"/>
      <c r="F317" s="265"/>
      <c r="G317" s="265"/>
      <c r="H317" s="265"/>
      <c r="I317" s="265"/>
      <c r="J317" s="265"/>
    </row>
    <row r="318" spans="2:11" ht="7.95" customHeight="1" x14ac:dyDescent="0.25">
      <c r="C318" s="731"/>
      <c r="D318" s="731"/>
      <c r="E318" s="624"/>
      <c r="F318" s="625"/>
      <c r="G318" s="626"/>
      <c r="H318" s="265"/>
      <c r="I318" s="265"/>
      <c r="J318" s="265"/>
    </row>
    <row r="319" spans="2:11" ht="11.4" customHeight="1" x14ac:dyDescent="0.25">
      <c r="C319" s="731"/>
      <c r="D319" s="731"/>
      <c r="E319" s="612" t="s">
        <v>138</v>
      </c>
      <c r="F319" s="613"/>
      <c r="G319" s="614"/>
      <c r="H319" s="265"/>
      <c r="I319" s="265"/>
      <c r="J319" s="265"/>
    </row>
    <row r="320" spans="2:11" ht="18.600000000000001" customHeight="1" thickBot="1" x14ac:dyDescent="0.3">
      <c r="C320" s="300"/>
      <c r="D320" s="265"/>
      <c r="E320" s="615">
        <v>0.25</v>
      </c>
      <c r="F320" s="616"/>
      <c r="G320" s="617"/>
      <c r="H320" s="265"/>
      <c r="I320" s="265"/>
      <c r="J320" s="265"/>
    </row>
    <row r="321" spans="1:11" ht="19.2" customHeight="1" thickBot="1" x14ac:dyDescent="0.3">
      <c r="C321" s="300"/>
      <c r="D321" s="265"/>
      <c r="E321" s="265"/>
      <c r="F321" s="265"/>
      <c r="G321" s="265"/>
      <c r="H321" s="265"/>
      <c r="I321" s="265"/>
      <c r="J321" s="265"/>
    </row>
    <row r="322" spans="1:11" ht="28.2" customHeight="1" thickBot="1" x14ac:dyDescent="0.3">
      <c r="B322" s="392" t="s">
        <v>116</v>
      </c>
      <c r="C322" s="467" t="s">
        <v>316</v>
      </c>
      <c r="D322" s="468"/>
      <c r="E322" s="386"/>
      <c r="F322" s="386"/>
      <c r="G322" s="386"/>
      <c r="H322" s="386"/>
      <c r="I322" s="576"/>
      <c r="J322" s="577"/>
    </row>
    <row r="323" spans="1:11" s="299" customFormat="1" ht="31.2" customHeight="1" thickBot="1" x14ac:dyDescent="0.35">
      <c r="B323" s="351" t="s">
        <v>315</v>
      </c>
      <c r="C323" s="465" t="s">
        <v>141</v>
      </c>
      <c r="D323" s="466"/>
      <c r="E323" s="350">
        <f>E316-E322</f>
        <v>0</v>
      </c>
      <c r="F323" s="350">
        <f>F316-F322</f>
        <v>0</v>
      </c>
      <c r="G323" s="350">
        <f>G316-G322</f>
        <v>0</v>
      </c>
      <c r="H323" s="350">
        <f>H316-H322</f>
        <v>0</v>
      </c>
      <c r="I323" s="471">
        <f>I316-I322</f>
        <v>0</v>
      </c>
      <c r="J323" s="472"/>
      <c r="K323" s="287"/>
    </row>
    <row r="324" spans="1:11" ht="28.2" customHeight="1" x14ac:dyDescent="0.25">
      <c r="B324" s="393" t="s">
        <v>114</v>
      </c>
      <c r="C324" s="581" t="s">
        <v>125</v>
      </c>
      <c r="D324" s="581"/>
      <c r="E324" s="380">
        <f>SUM(E306)</f>
        <v>0</v>
      </c>
      <c r="F324" s="380">
        <f>F318*$E$320</f>
        <v>0</v>
      </c>
      <c r="G324" s="380">
        <f>G318*$E$320</f>
        <v>0</v>
      </c>
      <c r="H324" s="380">
        <f>H318*$E$320</f>
        <v>0</v>
      </c>
      <c r="I324" s="578">
        <f t="shared" ref="I324" si="9">I318*$E$320</f>
        <v>0</v>
      </c>
      <c r="J324" s="579"/>
    </row>
    <row r="325" spans="1:11" ht="28.2" customHeight="1" thickBot="1" x14ac:dyDescent="0.3">
      <c r="B325" s="394" t="s">
        <v>114</v>
      </c>
      <c r="C325" s="580" t="s">
        <v>317</v>
      </c>
      <c r="D325" s="580"/>
      <c r="E325" s="379"/>
      <c r="F325" s="379"/>
      <c r="G325" s="379"/>
      <c r="H325" s="379"/>
      <c r="I325" s="589"/>
      <c r="J325" s="590"/>
    </row>
    <row r="326" spans="1:11" s="299" customFormat="1" ht="31.2" customHeight="1" thickBot="1" x14ac:dyDescent="0.35">
      <c r="B326" s="473" t="s">
        <v>140</v>
      </c>
      <c r="C326" s="474"/>
      <c r="D326" s="475"/>
      <c r="E326" s="350">
        <f>SUM(E323+E324+E325)</f>
        <v>0</v>
      </c>
      <c r="F326" s="350">
        <f t="shared" ref="F326:H326" si="10">SUM(F323+F324+F325)</f>
        <v>0</v>
      </c>
      <c r="G326" s="350">
        <f t="shared" si="10"/>
        <v>0</v>
      </c>
      <c r="H326" s="350">
        <f t="shared" si="10"/>
        <v>0</v>
      </c>
      <c r="I326" s="471">
        <f t="shared" ref="I326" si="11">SUM(I323+I324+I325)</f>
        <v>0</v>
      </c>
      <c r="J326" s="472"/>
      <c r="K326" s="287"/>
    </row>
    <row r="327" spans="1:11" x14ac:dyDescent="0.25">
      <c r="K327" s="312"/>
    </row>
    <row r="328" spans="1:11" s="309" customFormat="1" ht="11.4" x14ac:dyDescent="0.2">
      <c r="B328" s="330" t="s">
        <v>106</v>
      </c>
      <c r="C328" s="476" t="s">
        <v>318</v>
      </c>
      <c r="D328" s="476"/>
      <c r="E328" s="476"/>
      <c r="F328" s="476"/>
      <c r="G328" s="476"/>
      <c r="H328" s="476"/>
      <c r="I328" s="476"/>
      <c r="J328" s="476"/>
      <c r="K328" s="331"/>
    </row>
    <row r="329" spans="1:11" s="309" customFormat="1" ht="11.4" x14ac:dyDescent="0.2">
      <c r="K329" s="332"/>
    </row>
    <row r="330" spans="1:11" s="309" customFormat="1" ht="22.2" customHeight="1" x14ac:dyDescent="0.2">
      <c r="B330" s="330" t="s">
        <v>106</v>
      </c>
      <c r="C330" s="476" t="s">
        <v>319</v>
      </c>
      <c r="D330" s="476"/>
      <c r="E330" s="476"/>
      <c r="F330" s="476"/>
      <c r="G330" s="476"/>
      <c r="H330" s="476"/>
      <c r="I330" s="476"/>
      <c r="J330" s="476"/>
      <c r="K330" s="331"/>
    </row>
    <row r="331" spans="1:11" ht="14.4" thickBot="1" x14ac:dyDescent="0.3">
      <c r="C331" s="300"/>
      <c r="D331" s="301"/>
      <c r="E331" s="302"/>
      <c r="F331" s="302"/>
      <c r="G331" s="302"/>
      <c r="H331" s="302"/>
      <c r="I331" s="302"/>
      <c r="J331" s="302"/>
    </row>
    <row r="332" spans="1:11" ht="22.5" customHeight="1" thickBot="1" x14ac:dyDescent="0.3">
      <c r="A332" s="352" t="s">
        <v>320</v>
      </c>
      <c r="B332" s="449" t="s">
        <v>147</v>
      </c>
      <c r="C332" s="450"/>
      <c r="D332" s="450"/>
      <c r="E332" s="450"/>
      <c r="F332" s="450"/>
      <c r="G332" s="450"/>
      <c r="H332" s="450"/>
      <c r="I332" s="450"/>
      <c r="J332" s="450"/>
      <c r="K332" s="451"/>
    </row>
    <row r="333" spans="1:11" ht="11.25" customHeight="1" thickBot="1" x14ac:dyDescent="0.3"/>
    <row r="334" spans="1:11" ht="22.95" customHeight="1" thickBot="1" x14ac:dyDescent="0.3">
      <c r="C334" s="377">
        <v>1</v>
      </c>
      <c r="D334" s="377" t="s">
        <v>148</v>
      </c>
      <c r="E334" s="378"/>
      <c r="F334" s="303"/>
      <c r="G334" s="303"/>
      <c r="H334" s="458"/>
      <c r="I334" s="459"/>
      <c r="J334" s="286"/>
    </row>
    <row r="335" spans="1:11" x14ac:dyDescent="0.25">
      <c r="D335" s="469" t="s">
        <v>150</v>
      </c>
      <c r="E335" s="469"/>
      <c r="F335" s="469"/>
      <c r="G335" s="469"/>
    </row>
    <row r="336" spans="1:11" ht="21.75" customHeight="1" x14ac:dyDescent="0.25">
      <c r="D336" s="469"/>
      <c r="E336" s="469"/>
      <c r="F336" s="469"/>
      <c r="G336" s="469"/>
    </row>
    <row r="337" spans="2:11" ht="14.4" thickBot="1" x14ac:dyDescent="0.3"/>
    <row r="338" spans="2:11" ht="22.95" customHeight="1" thickBot="1" x14ac:dyDescent="0.3">
      <c r="C338" s="377">
        <v>2</v>
      </c>
      <c r="D338" s="377" t="s">
        <v>149</v>
      </c>
      <c r="E338" s="378"/>
      <c r="F338" s="303"/>
      <c r="G338" s="303"/>
      <c r="H338" s="458"/>
      <c r="I338" s="459"/>
      <c r="J338" s="286"/>
    </row>
    <row r="339" spans="2:11" x14ac:dyDescent="0.25">
      <c r="D339" s="470" t="s">
        <v>331</v>
      </c>
      <c r="E339" s="470"/>
      <c r="F339" s="470"/>
      <c r="G339" s="470"/>
    </row>
    <row r="340" spans="2:11" x14ac:dyDescent="0.25">
      <c r="D340" s="470"/>
      <c r="E340" s="470"/>
      <c r="F340" s="470"/>
      <c r="G340" s="470"/>
    </row>
    <row r="341" spans="2:11" x14ac:dyDescent="0.25">
      <c r="D341" s="470"/>
      <c r="E341" s="470"/>
      <c r="F341" s="470"/>
      <c r="G341" s="470"/>
    </row>
    <row r="342" spans="2:11" x14ac:dyDescent="0.25">
      <c r="D342" s="470"/>
      <c r="E342" s="470"/>
      <c r="F342" s="470"/>
      <c r="G342" s="470"/>
    </row>
    <row r="343" spans="2:11" ht="51" customHeight="1" x14ac:dyDescent="0.25">
      <c r="D343" s="470"/>
      <c r="E343" s="470"/>
      <c r="F343" s="470"/>
      <c r="G343" s="470"/>
    </row>
    <row r="344" spans="2:11" ht="14.4" thickBot="1" x14ac:dyDescent="0.3"/>
    <row r="345" spans="2:11" ht="24.6" customHeight="1" thickBot="1" x14ac:dyDescent="0.3">
      <c r="B345" s="424" t="s">
        <v>321</v>
      </c>
      <c r="C345" s="425"/>
      <c r="D345" s="425"/>
      <c r="E345" s="425"/>
      <c r="F345" s="425"/>
      <c r="G345" s="425"/>
      <c r="H345" s="425"/>
      <c r="I345" s="425"/>
      <c r="J345" s="425"/>
      <c r="K345" s="426"/>
    </row>
    <row r="346" spans="2:11" ht="14.4" customHeight="1" x14ac:dyDescent="0.25">
      <c r="B346" s="440"/>
      <c r="C346" s="441"/>
      <c r="D346" s="441"/>
      <c r="E346" s="441"/>
      <c r="F346" s="441"/>
      <c r="G346" s="441"/>
      <c r="H346" s="441"/>
      <c r="I346" s="441"/>
      <c r="J346" s="441"/>
      <c r="K346" s="442"/>
    </row>
    <row r="347" spans="2:11" ht="14.4" customHeight="1" x14ac:dyDescent="0.25">
      <c r="B347" s="443"/>
      <c r="C347" s="444"/>
      <c r="D347" s="444"/>
      <c r="E347" s="444"/>
      <c r="F347" s="444"/>
      <c r="G347" s="444"/>
      <c r="H347" s="444"/>
      <c r="I347" s="444"/>
      <c r="J347" s="444"/>
      <c r="K347" s="445"/>
    </row>
    <row r="348" spans="2:11" ht="14.4" customHeight="1" x14ac:dyDescent="0.25">
      <c r="B348" s="443"/>
      <c r="C348" s="444"/>
      <c r="D348" s="444"/>
      <c r="E348" s="444"/>
      <c r="F348" s="444"/>
      <c r="G348" s="444"/>
      <c r="H348" s="444"/>
      <c r="I348" s="444"/>
      <c r="J348" s="444"/>
      <c r="K348" s="445"/>
    </row>
    <row r="349" spans="2:11" ht="14.4" customHeight="1" x14ac:dyDescent="0.25">
      <c r="B349" s="443"/>
      <c r="C349" s="444"/>
      <c r="D349" s="444"/>
      <c r="E349" s="444"/>
      <c r="F349" s="444"/>
      <c r="G349" s="444"/>
      <c r="H349" s="444"/>
      <c r="I349" s="444"/>
      <c r="J349" s="444"/>
      <c r="K349" s="445"/>
    </row>
    <row r="350" spans="2:11" ht="14.4" customHeight="1" x14ac:dyDescent="0.25">
      <c r="B350" s="443"/>
      <c r="C350" s="444"/>
      <c r="D350" s="444"/>
      <c r="E350" s="444"/>
      <c r="F350" s="444"/>
      <c r="G350" s="444"/>
      <c r="H350" s="444"/>
      <c r="I350" s="444"/>
      <c r="J350" s="444"/>
      <c r="K350" s="445"/>
    </row>
    <row r="351" spans="2:11" ht="14.4" customHeight="1" x14ac:dyDescent="0.25">
      <c r="B351" s="443"/>
      <c r="C351" s="444"/>
      <c r="D351" s="444"/>
      <c r="E351" s="444"/>
      <c r="F351" s="444"/>
      <c r="G351" s="444"/>
      <c r="H351" s="444"/>
      <c r="I351" s="444"/>
      <c r="J351" s="444"/>
      <c r="K351" s="445"/>
    </row>
    <row r="352" spans="2:11" ht="14.4" customHeight="1" x14ac:dyDescent="0.25">
      <c r="B352" s="443"/>
      <c r="C352" s="444"/>
      <c r="D352" s="444"/>
      <c r="E352" s="444"/>
      <c r="F352" s="444"/>
      <c r="G352" s="444"/>
      <c r="H352" s="444"/>
      <c r="I352" s="444"/>
      <c r="J352" s="444"/>
      <c r="K352" s="445"/>
    </row>
    <row r="353" spans="1:11" ht="14.4" customHeight="1" x14ac:dyDescent="0.25">
      <c r="B353" s="443"/>
      <c r="C353" s="444"/>
      <c r="D353" s="444"/>
      <c r="E353" s="444"/>
      <c r="F353" s="444"/>
      <c r="G353" s="444"/>
      <c r="H353" s="444"/>
      <c r="I353" s="444"/>
      <c r="J353" s="444"/>
      <c r="K353" s="445"/>
    </row>
    <row r="354" spans="1:11" ht="14.4" customHeight="1" x14ac:dyDescent="0.25">
      <c r="B354" s="443"/>
      <c r="C354" s="444"/>
      <c r="D354" s="444"/>
      <c r="E354" s="444"/>
      <c r="F354" s="444"/>
      <c r="G354" s="444"/>
      <c r="H354" s="444"/>
      <c r="I354" s="444"/>
      <c r="J354" s="444"/>
      <c r="K354" s="445"/>
    </row>
    <row r="355" spans="1:11" ht="14.4" customHeight="1" x14ac:dyDescent="0.25">
      <c r="B355" s="443"/>
      <c r="C355" s="444"/>
      <c r="D355" s="444"/>
      <c r="E355" s="444"/>
      <c r="F355" s="444"/>
      <c r="G355" s="444"/>
      <c r="H355" s="444"/>
      <c r="I355" s="444"/>
      <c r="J355" s="444"/>
      <c r="K355" s="445"/>
    </row>
    <row r="356" spans="1:11" ht="14.4" customHeight="1" x14ac:dyDescent="0.25">
      <c r="B356" s="443"/>
      <c r="C356" s="444"/>
      <c r="D356" s="444"/>
      <c r="E356" s="444"/>
      <c r="F356" s="444"/>
      <c r="G356" s="444"/>
      <c r="H356" s="444"/>
      <c r="I356" s="444"/>
      <c r="J356" s="444"/>
      <c r="K356" s="445"/>
    </row>
    <row r="357" spans="1:11" ht="14.4" customHeight="1" x14ac:dyDescent="0.25">
      <c r="B357" s="443"/>
      <c r="C357" s="444"/>
      <c r="D357" s="444"/>
      <c r="E357" s="444"/>
      <c r="F357" s="444"/>
      <c r="G357" s="444"/>
      <c r="H357" s="444"/>
      <c r="I357" s="444"/>
      <c r="J357" s="444"/>
      <c r="K357" s="445"/>
    </row>
    <row r="358" spans="1:11" ht="14.4" customHeight="1" x14ac:dyDescent="0.25">
      <c r="B358" s="443"/>
      <c r="C358" s="444"/>
      <c r="D358" s="444"/>
      <c r="E358" s="444"/>
      <c r="F358" s="444"/>
      <c r="G358" s="444"/>
      <c r="H358" s="444"/>
      <c r="I358" s="444"/>
      <c r="J358" s="444"/>
      <c r="K358" s="445"/>
    </row>
    <row r="359" spans="1:11" ht="14.4" customHeight="1" x14ac:dyDescent="0.25">
      <c r="B359" s="443"/>
      <c r="C359" s="444"/>
      <c r="D359" s="444"/>
      <c r="E359" s="444"/>
      <c r="F359" s="444"/>
      <c r="G359" s="444"/>
      <c r="H359" s="444"/>
      <c r="I359" s="444"/>
      <c r="J359" s="444"/>
      <c r="K359" s="445"/>
    </row>
    <row r="360" spans="1:11" ht="14.4" customHeight="1" x14ac:dyDescent="0.25">
      <c r="B360" s="443"/>
      <c r="C360" s="444"/>
      <c r="D360" s="444"/>
      <c r="E360" s="444"/>
      <c r="F360" s="444"/>
      <c r="G360" s="444"/>
      <c r="H360" s="444"/>
      <c r="I360" s="444"/>
      <c r="J360" s="444"/>
      <c r="K360" s="445"/>
    </row>
    <row r="361" spans="1:11" ht="14.4" customHeight="1" x14ac:dyDescent="0.25">
      <c r="B361" s="443"/>
      <c r="C361" s="444"/>
      <c r="D361" s="444"/>
      <c r="E361" s="444"/>
      <c r="F361" s="444"/>
      <c r="G361" s="444"/>
      <c r="H361" s="444"/>
      <c r="I361" s="444"/>
      <c r="J361" s="444"/>
      <c r="K361" s="445"/>
    </row>
    <row r="362" spans="1:11" ht="14.4" customHeight="1" x14ac:dyDescent="0.25">
      <c r="B362" s="443"/>
      <c r="C362" s="444"/>
      <c r="D362" s="444"/>
      <c r="E362" s="444"/>
      <c r="F362" s="444"/>
      <c r="G362" s="444"/>
      <c r="H362" s="444"/>
      <c r="I362" s="444"/>
      <c r="J362" s="444"/>
      <c r="K362" s="445"/>
    </row>
    <row r="363" spans="1:11" ht="14.4" customHeight="1" x14ac:dyDescent="0.25">
      <c r="B363" s="443"/>
      <c r="C363" s="444"/>
      <c r="D363" s="444"/>
      <c r="E363" s="444"/>
      <c r="F363" s="444"/>
      <c r="G363" s="444"/>
      <c r="H363" s="444"/>
      <c r="I363" s="444"/>
      <c r="J363" s="444"/>
      <c r="K363" s="445"/>
    </row>
    <row r="364" spans="1:11" ht="14.4" customHeight="1" x14ac:dyDescent="0.25">
      <c r="B364" s="443"/>
      <c r="C364" s="444"/>
      <c r="D364" s="444"/>
      <c r="E364" s="444"/>
      <c r="F364" s="444"/>
      <c r="G364" s="444"/>
      <c r="H364" s="444"/>
      <c r="I364" s="444"/>
      <c r="J364" s="444"/>
      <c r="K364" s="445"/>
    </row>
    <row r="365" spans="1:11" ht="14.4" customHeight="1" thickBot="1" x14ac:dyDescent="0.3">
      <c r="B365" s="446"/>
      <c r="C365" s="447"/>
      <c r="D365" s="447"/>
      <c r="E365" s="447"/>
      <c r="F365" s="447"/>
      <c r="G365" s="447"/>
      <c r="H365" s="447"/>
      <c r="I365" s="447"/>
      <c r="J365" s="447"/>
      <c r="K365" s="448"/>
    </row>
    <row r="366" spans="1:11" ht="16.8" customHeight="1" thickBot="1" x14ac:dyDescent="0.3"/>
    <row r="367" spans="1:11" ht="20.399999999999999" customHeight="1" thickBot="1" x14ac:dyDescent="0.3">
      <c r="A367" s="353" t="s">
        <v>322</v>
      </c>
      <c r="B367" s="487" t="s">
        <v>327</v>
      </c>
      <c r="C367" s="488"/>
      <c r="D367" s="488"/>
      <c r="E367" s="488"/>
      <c r="F367" s="488"/>
      <c r="G367" s="488"/>
      <c r="H367" s="488"/>
      <c r="I367" s="488"/>
      <c r="J367" s="488"/>
      <c r="K367" s="489"/>
    </row>
    <row r="368" spans="1:11" ht="14.25" customHeight="1" thickBot="1" x14ac:dyDescent="0.3">
      <c r="A368" s="304"/>
      <c r="B368" s="334"/>
      <c r="C368" s="334"/>
      <c r="D368" s="334"/>
      <c r="E368" s="334"/>
      <c r="F368" s="304"/>
      <c r="G368" s="304"/>
      <c r="H368" s="304"/>
      <c r="I368" s="304"/>
      <c r="J368" s="304"/>
      <c r="K368" s="304"/>
    </row>
    <row r="369" spans="1:11" s="299" customFormat="1" ht="22.5" customHeight="1" thickBot="1" x14ac:dyDescent="0.35">
      <c r="A369" s="570" t="s">
        <v>326</v>
      </c>
      <c r="B369" s="707"/>
      <c r="C369" s="707"/>
      <c r="D369" s="707"/>
      <c r="E369" s="707"/>
      <c r="F369" s="707"/>
      <c r="G369" s="707"/>
      <c r="H369" s="707"/>
      <c r="I369" s="707"/>
      <c r="J369" s="571"/>
      <c r="K369" s="287"/>
    </row>
    <row r="370" spans="1:11" s="299" customFormat="1" ht="31.2" customHeight="1" thickBot="1" x14ac:dyDescent="0.35">
      <c r="A370" s="570" t="s">
        <v>154</v>
      </c>
      <c r="B370" s="707"/>
      <c r="C370" s="707"/>
      <c r="D370" s="571"/>
      <c r="E370" s="354" t="s">
        <v>41</v>
      </c>
      <c r="F370" s="355" t="s">
        <v>48</v>
      </c>
      <c r="G370" s="354" t="s">
        <v>158</v>
      </c>
      <c r="H370" s="355" t="s">
        <v>50</v>
      </c>
      <c r="I370" s="570" t="s">
        <v>51</v>
      </c>
      <c r="J370" s="571"/>
      <c r="K370" s="287"/>
    </row>
    <row r="371" spans="1:11" s="299" customFormat="1" ht="29.25" customHeight="1" thickBot="1" x14ac:dyDescent="0.35">
      <c r="A371" s="739" t="s">
        <v>160</v>
      </c>
      <c r="B371" s="740"/>
      <c r="C371" s="740"/>
      <c r="D371" s="741"/>
      <c r="E371" s="356">
        <f>$E$372+$E$378+$E$387+$E$388+$E$389</f>
        <v>0</v>
      </c>
      <c r="F371" s="356">
        <f>SUM(F372+F378+F387+F388+F389)</f>
        <v>0</v>
      </c>
      <c r="G371" s="356">
        <f t="shared" ref="G371" si="12">SUM(G372+G378+G387+G388+G389)</f>
        <v>0</v>
      </c>
      <c r="H371" s="356">
        <f>SUM(H372+H378+H387+H388+H389)</f>
        <v>0</v>
      </c>
      <c r="I371" s="572">
        <f>SUM(I372+I378+I387+I388+I389)</f>
        <v>0</v>
      </c>
      <c r="J371" s="573"/>
      <c r="K371" s="287"/>
    </row>
    <row r="372" spans="1:11" s="336" customFormat="1" ht="27" customHeight="1" x14ac:dyDescent="0.3">
      <c r="A372" s="588" t="s">
        <v>161</v>
      </c>
      <c r="B372" s="588"/>
      <c r="C372" s="588"/>
      <c r="D372" s="588"/>
      <c r="E372" s="398">
        <f>SUM(E373:E377)</f>
        <v>0</v>
      </c>
      <c r="F372" s="398">
        <f>SUM(F373:F377)</f>
        <v>0</v>
      </c>
      <c r="G372" s="398">
        <f t="shared" ref="G372" si="13">SUM(G373:G377)</f>
        <v>0</v>
      </c>
      <c r="H372" s="398">
        <f>SUM(H373:H377)</f>
        <v>0</v>
      </c>
      <c r="I372" s="586">
        <f>SUM(I373:J377)</f>
        <v>0</v>
      </c>
      <c r="J372" s="587"/>
      <c r="K372" s="335"/>
    </row>
    <row r="373" spans="1:11" s="336" customFormat="1" ht="27" customHeight="1" x14ac:dyDescent="0.3">
      <c r="A373" s="556" t="s">
        <v>10</v>
      </c>
      <c r="B373" s="556"/>
      <c r="C373" s="556"/>
      <c r="D373" s="556"/>
      <c r="E373" s="383"/>
      <c r="F373" s="383"/>
      <c r="G373" s="383"/>
      <c r="H373" s="383"/>
      <c r="I373" s="418"/>
      <c r="J373" s="418"/>
      <c r="K373" s="335"/>
    </row>
    <row r="374" spans="1:11" s="336" customFormat="1" ht="27" customHeight="1" x14ac:dyDescent="0.3">
      <c r="A374" s="556" t="s">
        <v>11</v>
      </c>
      <c r="B374" s="556"/>
      <c r="C374" s="556"/>
      <c r="D374" s="556"/>
      <c r="E374" s="383"/>
      <c r="F374" s="383"/>
      <c r="G374" s="383"/>
      <c r="H374" s="383"/>
      <c r="I374" s="418"/>
      <c r="J374" s="418"/>
      <c r="K374" s="335"/>
    </row>
    <row r="375" spans="1:11" s="336" customFormat="1" ht="27" customHeight="1" x14ac:dyDescent="0.3">
      <c r="A375" s="556" t="s">
        <v>12</v>
      </c>
      <c r="B375" s="556"/>
      <c r="C375" s="556"/>
      <c r="D375" s="556"/>
      <c r="E375" s="383"/>
      <c r="F375" s="383"/>
      <c r="G375" s="383"/>
      <c r="H375" s="383"/>
      <c r="I375" s="418"/>
      <c r="J375" s="418"/>
      <c r="K375" s="335"/>
    </row>
    <row r="376" spans="1:11" s="336" customFormat="1" ht="27" customHeight="1" x14ac:dyDescent="0.3">
      <c r="A376" s="583" t="s">
        <v>329</v>
      </c>
      <c r="B376" s="584"/>
      <c r="C376" s="584"/>
      <c r="D376" s="585"/>
      <c r="E376" s="383"/>
      <c r="F376" s="383"/>
      <c r="G376" s="383"/>
      <c r="H376" s="383"/>
      <c r="I376" s="755"/>
      <c r="J376" s="756"/>
      <c r="K376" s="335"/>
    </row>
    <row r="377" spans="1:11" s="336" customFormat="1" ht="27" customHeight="1" x14ac:dyDescent="0.3">
      <c r="A377" s="583" t="s">
        <v>332</v>
      </c>
      <c r="B377" s="584"/>
      <c r="C377" s="584"/>
      <c r="D377" s="585"/>
      <c r="E377" s="383"/>
      <c r="F377" s="383"/>
      <c r="G377" s="383"/>
      <c r="H377" s="383"/>
      <c r="I377" s="384"/>
      <c r="J377" s="385"/>
      <c r="K377" s="335"/>
    </row>
    <row r="378" spans="1:11" s="336" customFormat="1" ht="27" customHeight="1" x14ac:dyDescent="0.3">
      <c r="A378" s="582" t="s">
        <v>162</v>
      </c>
      <c r="B378" s="582"/>
      <c r="C378" s="582"/>
      <c r="D378" s="582"/>
      <c r="E378" s="396">
        <f>SUM(E379:E386)</f>
        <v>0</v>
      </c>
      <c r="F378" s="396">
        <f>SUM(F379:F386)</f>
        <v>0</v>
      </c>
      <c r="G378" s="396">
        <f>SUM(G379:G386)</f>
        <v>0</v>
      </c>
      <c r="H378" s="396">
        <f>SUM(H379:H386)</f>
        <v>0</v>
      </c>
      <c r="I378" s="562">
        <f>SUM(I379:J386)</f>
        <v>0</v>
      </c>
      <c r="J378" s="563"/>
      <c r="K378" s="335"/>
    </row>
    <row r="379" spans="1:11" s="299" customFormat="1" ht="27" customHeight="1" x14ac:dyDescent="0.3">
      <c r="A379" s="556" t="s">
        <v>3</v>
      </c>
      <c r="B379" s="556"/>
      <c r="C379" s="556"/>
      <c r="D379" s="556"/>
      <c r="E379" s="383"/>
      <c r="F379" s="383"/>
      <c r="G379" s="383"/>
      <c r="H379" s="383"/>
      <c r="I379" s="418"/>
      <c r="J379" s="418"/>
      <c r="K379" s="287"/>
    </row>
    <row r="380" spans="1:11" s="299" customFormat="1" ht="27" customHeight="1" x14ac:dyDescent="0.3">
      <c r="A380" s="556" t="s">
        <v>4</v>
      </c>
      <c r="B380" s="556"/>
      <c r="C380" s="556"/>
      <c r="D380" s="556"/>
      <c r="E380" s="383"/>
      <c r="F380" s="383"/>
      <c r="G380" s="383"/>
      <c r="H380" s="383"/>
      <c r="I380" s="418"/>
      <c r="J380" s="418"/>
      <c r="K380" s="287"/>
    </row>
    <row r="381" spans="1:11" s="299" customFormat="1" ht="27" customHeight="1" x14ac:dyDescent="0.3">
      <c r="A381" s="556" t="s">
        <v>5</v>
      </c>
      <c r="B381" s="556"/>
      <c r="C381" s="556"/>
      <c r="D381" s="556"/>
      <c r="E381" s="383"/>
      <c r="F381" s="383"/>
      <c r="G381" s="383"/>
      <c r="H381" s="383"/>
      <c r="I381" s="418"/>
      <c r="J381" s="418"/>
      <c r="K381" s="287"/>
    </row>
    <row r="382" spans="1:11" s="299" customFormat="1" ht="27" customHeight="1" x14ac:dyDescent="0.3">
      <c r="A382" s="556" t="s">
        <v>6</v>
      </c>
      <c r="B382" s="556"/>
      <c r="C382" s="556"/>
      <c r="D382" s="556"/>
      <c r="E382" s="383"/>
      <c r="F382" s="383"/>
      <c r="G382" s="383"/>
      <c r="H382" s="383"/>
      <c r="I382" s="418"/>
      <c r="J382" s="418"/>
      <c r="K382" s="287"/>
    </row>
    <row r="383" spans="1:11" s="299" customFormat="1" ht="27" customHeight="1" x14ac:dyDescent="0.3">
      <c r="A383" s="556" t="s">
        <v>7</v>
      </c>
      <c r="B383" s="556"/>
      <c r="C383" s="556"/>
      <c r="D383" s="556"/>
      <c r="E383" s="383"/>
      <c r="F383" s="383"/>
      <c r="G383" s="383"/>
      <c r="H383" s="383"/>
      <c r="I383" s="418"/>
      <c r="J383" s="418"/>
      <c r="K383" s="287"/>
    </row>
    <row r="384" spans="1:11" s="299" customFormat="1" ht="27" customHeight="1" x14ac:dyDescent="0.3">
      <c r="A384" s="556" t="s">
        <v>8</v>
      </c>
      <c r="B384" s="556"/>
      <c r="C384" s="556"/>
      <c r="D384" s="556"/>
      <c r="E384" s="383"/>
      <c r="F384" s="383"/>
      <c r="G384" s="383"/>
      <c r="H384" s="383"/>
      <c r="I384" s="418"/>
      <c r="J384" s="418"/>
      <c r="K384" s="287"/>
    </row>
    <row r="385" spans="1:11" s="299" customFormat="1" ht="27.75" customHeight="1" x14ac:dyDescent="0.3">
      <c r="A385" s="558" t="s">
        <v>178</v>
      </c>
      <c r="B385" s="558"/>
      <c r="C385" s="558"/>
      <c r="D385" s="558"/>
      <c r="E385" s="383"/>
      <c r="F385" s="383"/>
      <c r="G385" s="383"/>
      <c r="H385" s="383"/>
      <c r="I385" s="418"/>
      <c r="J385" s="418"/>
      <c r="K385" s="287"/>
    </row>
    <row r="386" spans="1:11" s="299" customFormat="1" ht="27.75" customHeight="1" x14ac:dyDescent="0.3">
      <c r="A386" s="583" t="s">
        <v>333</v>
      </c>
      <c r="B386" s="584"/>
      <c r="C386" s="584"/>
      <c r="D386" s="585"/>
      <c r="E386" s="383"/>
      <c r="F386" s="383"/>
      <c r="G386" s="383"/>
      <c r="H386" s="383"/>
      <c r="I386" s="755"/>
      <c r="J386" s="756"/>
      <c r="K386" s="287"/>
    </row>
    <row r="387" spans="1:11" s="336" customFormat="1" ht="27" customHeight="1" x14ac:dyDescent="0.3">
      <c r="A387" s="582" t="s">
        <v>163</v>
      </c>
      <c r="B387" s="582"/>
      <c r="C387" s="582"/>
      <c r="D387" s="582"/>
      <c r="E387" s="396"/>
      <c r="F387" s="396"/>
      <c r="G387" s="396"/>
      <c r="H387" s="396"/>
      <c r="I387" s="464"/>
      <c r="J387" s="464"/>
      <c r="K387" s="335"/>
    </row>
    <row r="388" spans="1:11" s="336" customFormat="1" ht="27" customHeight="1" x14ac:dyDescent="0.3">
      <c r="A388" s="751" t="s">
        <v>179</v>
      </c>
      <c r="B388" s="751"/>
      <c r="C388" s="751"/>
      <c r="D388" s="751"/>
      <c r="E388" s="396"/>
      <c r="F388" s="396"/>
      <c r="G388" s="396"/>
      <c r="H388" s="396"/>
      <c r="I388" s="464"/>
      <c r="J388" s="464"/>
      <c r="K388" s="335"/>
    </row>
    <row r="389" spans="1:11" s="336" customFormat="1" ht="27" customHeight="1" x14ac:dyDescent="0.3">
      <c r="A389" s="751" t="s">
        <v>278</v>
      </c>
      <c r="B389" s="751"/>
      <c r="C389" s="751"/>
      <c r="D389" s="751"/>
      <c r="E389" s="396">
        <f>SUM(E390:E391)</f>
        <v>0</v>
      </c>
      <c r="F389" s="396">
        <f>SUM(F390:F391)</f>
        <v>0</v>
      </c>
      <c r="G389" s="396">
        <f>SUM(G390:G391)</f>
        <v>0</v>
      </c>
      <c r="H389" s="396">
        <f>SUM(H390:H391)</f>
        <v>0</v>
      </c>
      <c r="I389" s="464">
        <f>SUM(I390:J391)</f>
        <v>0</v>
      </c>
      <c r="J389" s="464"/>
      <c r="K389" s="335"/>
    </row>
    <row r="390" spans="1:11" s="336" customFormat="1" ht="27" customHeight="1" x14ac:dyDescent="0.3">
      <c r="A390" s="556" t="s">
        <v>180</v>
      </c>
      <c r="B390" s="556"/>
      <c r="C390" s="556"/>
      <c r="D390" s="556"/>
      <c r="E390" s="383"/>
      <c r="F390" s="383"/>
      <c r="G390" s="383"/>
      <c r="H390" s="383"/>
      <c r="I390" s="418"/>
      <c r="J390" s="418"/>
      <c r="K390" s="335"/>
    </row>
    <row r="391" spans="1:11" s="336" customFormat="1" ht="27" customHeight="1" thickBot="1" x14ac:dyDescent="0.35">
      <c r="A391" s="556" t="s">
        <v>181</v>
      </c>
      <c r="B391" s="556"/>
      <c r="C391" s="556"/>
      <c r="D391" s="556"/>
      <c r="E391" s="383"/>
      <c r="F391" s="383"/>
      <c r="G391" s="383"/>
      <c r="H391" s="383"/>
      <c r="I391" s="418"/>
      <c r="J391" s="418"/>
      <c r="K391" s="335"/>
    </row>
    <row r="392" spans="1:11" s="299" customFormat="1" ht="29.25" customHeight="1" thickBot="1" x14ac:dyDescent="0.35">
      <c r="A392" s="564" t="s">
        <v>167</v>
      </c>
      <c r="B392" s="565"/>
      <c r="C392" s="565"/>
      <c r="D392" s="565"/>
      <c r="E392" s="346">
        <f>E393+E394+E399+E400+E401</f>
        <v>0</v>
      </c>
      <c r="F392" s="346">
        <f>F393+F394+F399+F400+F401</f>
        <v>0</v>
      </c>
      <c r="G392" s="346">
        <f>G393+G394+G399+G400+G401</f>
        <v>0</v>
      </c>
      <c r="H392" s="346">
        <f>H393+H394+H399+H400+H401</f>
        <v>0</v>
      </c>
      <c r="I392" s="414">
        <f>I393+I394+I399+I400+I401</f>
        <v>0</v>
      </c>
      <c r="J392" s="415"/>
      <c r="K392" s="287"/>
    </row>
    <row r="393" spans="1:11" s="336" customFormat="1" ht="27" customHeight="1" x14ac:dyDescent="0.3">
      <c r="A393" s="588" t="s">
        <v>168</v>
      </c>
      <c r="B393" s="588"/>
      <c r="C393" s="588"/>
      <c r="D393" s="588"/>
      <c r="E393" s="398"/>
      <c r="F393" s="398"/>
      <c r="G393" s="398"/>
      <c r="H393" s="398"/>
      <c r="I393" s="754"/>
      <c r="J393" s="754"/>
      <c r="K393" s="335"/>
    </row>
    <row r="394" spans="1:11" s="336" customFormat="1" ht="27" customHeight="1" x14ac:dyDescent="0.3">
      <c r="A394" s="751" t="s">
        <v>169</v>
      </c>
      <c r="B394" s="751"/>
      <c r="C394" s="751"/>
      <c r="D394" s="751"/>
      <c r="E394" s="396">
        <f>$E395+E396+$E$397+$E$398</f>
        <v>0</v>
      </c>
      <c r="F394" s="396">
        <f>SUM(F395:F398)</f>
        <v>0</v>
      </c>
      <c r="G394" s="396">
        <f t="shared" ref="G394" si="14">SUM(G395:G398)</f>
        <v>0</v>
      </c>
      <c r="H394" s="396">
        <f>SUM(H395:H398)</f>
        <v>0</v>
      </c>
      <c r="I394" s="464">
        <f>SUM(I395:J398)</f>
        <v>0</v>
      </c>
      <c r="J394" s="464"/>
      <c r="K394" s="335"/>
    </row>
    <row r="395" spans="1:11" s="336" customFormat="1" ht="28.5" customHeight="1" x14ac:dyDescent="0.3">
      <c r="A395" s="558" t="s">
        <v>337</v>
      </c>
      <c r="B395" s="558"/>
      <c r="C395" s="558"/>
      <c r="D395" s="558"/>
      <c r="E395" s="383"/>
      <c r="F395" s="383"/>
      <c r="G395" s="383"/>
      <c r="H395" s="383"/>
      <c r="I395" s="418"/>
      <c r="J395" s="418"/>
      <c r="K395" s="335"/>
    </row>
    <row r="396" spans="1:11" s="299" customFormat="1" ht="27" customHeight="1" x14ac:dyDescent="0.3">
      <c r="A396" s="558" t="s">
        <v>334</v>
      </c>
      <c r="B396" s="558"/>
      <c r="C396" s="558"/>
      <c r="D396" s="558"/>
      <c r="E396" s="383"/>
      <c r="F396" s="383"/>
      <c r="G396" s="383"/>
      <c r="H396" s="383"/>
      <c r="I396" s="418"/>
      <c r="J396" s="418"/>
      <c r="K396" s="287"/>
    </row>
    <row r="397" spans="1:11" s="299" customFormat="1" ht="27" customHeight="1" x14ac:dyDescent="0.3">
      <c r="A397" s="558" t="s">
        <v>338</v>
      </c>
      <c r="B397" s="558"/>
      <c r="C397" s="558"/>
      <c r="D397" s="558"/>
      <c r="E397" s="383"/>
      <c r="F397" s="383"/>
      <c r="G397" s="383"/>
      <c r="H397" s="383"/>
      <c r="I397" s="418"/>
      <c r="J397" s="418"/>
      <c r="K397" s="287"/>
    </row>
    <row r="398" spans="1:11" s="299" customFormat="1" ht="27" customHeight="1" x14ac:dyDescent="0.3">
      <c r="A398" s="556" t="s">
        <v>339</v>
      </c>
      <c r="B398" s="556"/>
      <c r="C398" s="556"/>
      <c r="D398" s="556"/>
      <c r="E398" s="383"/>
      <c r="F398" s="383"/>
      <c r="G398" s="383"/>
      <c r="H398" s="383"/>
      <c r="I398" s="418"/>
      <c r="J398" s="418"/>
      <c r="K398" s="287"/>
    </row>
    <row r="399" spans="1:11" s="336" customFormat="1" ht="27" customHeight="1" x14ac:dyDescent="0.3">
      <c r="A399" s="751" t="s">
        <v>182</v>
      </c>
      <c r="B399" s="751"/>
      <c r="C399" s="751"/>
      <c r="D399" s="751"/>
      <c r="E399" s="396"/>
      <c r="F399" s="396"/>
      <c r="G399" s="396"/>
      <c r="H399" s="396"/>
      <c r="I399" s="464"/>
      <c r="J399" s="464"/>
      <c r="K399" s="335"/>
    </row>
    <row r="400" spans="1:11" s="336" customFormat="1" ht="27" customHeight="1" x14ac:dyDescent="0.3">
      <c r="A400" s="582" t="s">
        <v>279</v>
      </c>
      <c r="B400" s="582"/>
      <c r="C400" s="582"/>
      <c r="D400" s="582"/>
      <c r="E400" s="396"/>
      <c r="F400" s="396"/>
      <c r="G400" s="396"/>
      <c r="H400" s="396"/>
      <c r="I400" s="464"/>
      <c r="J400" s="464"/>
      <c r="K400" s="335"/>
    </row>
    <row r="401" spans="1:12" s="336" customFormat="1" ht="27" customHeight="1" thickBot="1" x14ac:dyDescent="0.35">
      <c r="A401" s="753" t="s">
        <v>335</v>
      </c>
      <c r="B401" s="753"/>
      <c r="C401" s="753"/>
      <c r="D401" s="753"/>
      <c r="E401" s="399"/>
      <c r="F401" s="399"/>
      <c r="G401" s="399"/>
      <c r="H401" s="399"/>
      <c r="I401" s="752"/>
      <c r="J401" s="752"/>
      <c r="K401" s="335"/>
    </row>
    <row r="402" spans="1:12" s="299" customFormat="1" ht="33" customHeight="1" thickBot="1" x14ac:dyDescent="0.35">
      <c r="A402" s="564" t="s">
        <v>176</v>
      </c>
      <c r="B402" s="565"/>
      <c r="C402" s="565"/>
      <c r="D402" s="565"/>
      <c r="E402" s="346">
        <f>$E$371+$E$392</f>
        <v>0</v>
      </c>
      <c r="F402" s="346">
        <f>$F$371+$F$392</f>
        <v>0</v>
      </c>
      <c r="G402" s="346">
        <f>$G$371+$G$392</f>
        <v>0</v>
      </c>
      <c r="H402" s="346">
        <f>$H$371+$H$392</f>
        <v>0</v>
      </c>
      <c r="I402" s="414">
        <f>$I$371+$I$392</f>
        <v>0</v>
      </c>
      <c r="J402" s="415"/>
      <c r="K402" s="287"/>
      <c r="L402" s="336"/>
    </row>
    <row r="403" spans="1:12" s="299" customFormat="1" ht="20.399999999999999" customHeight="1" thickBot="1" x14ac:dyDescent="0.35">
      <c r="K403" s="287"/>
      <c r="L403" s="336"/>
    </row>
    <row r="404" spans="1:12" s="299" customFormat="1" ht="27" customHeight="1" thickBot="1" x14ac:dyDescent="0.35">
      <c r="A404" s="570" t="s">
        <v>328</v>
      </c>
      <c r="B404" s="707"/>
      <c r="C404" s="707"/>
      <c r="D404" s="707"/>
      <c r="E404" s="707"/>
      <c r="F404" s="707"/>
      <c r="G404" s="707"/>
      <c r="H404" s="707"/>
      <c r="I404" s="707"/>
      <c r="J404" s="571"/>
      <c r="K404" s="287"/>
      <c r="L404" s="336"/>
    </row>
    <row r="405" spans="1:12" s="299" customFormat="1" ht="27" customHeight="1" thickBot="1" x14ac:dyDescent="0.35">
      <c r="A405" s="694" t="s">
        <v>159</v>
      </c>
      <c r="B405" s="695"/>
      <c r="C405" s="695"/>
      <c r="D405" s="768"/>
      <c r="E405" s="357" t="s">
        <v>41</v>
      </c>
      <c r="F405" s="355" t="s">
        <v>48</v>
      </c>
      <c r="G405" s="354" t="s">
        <v>158</v>
      </c>
      <c r="H405" s="355" t="s">
        <v>50</v>
      </c>
      <c r="I405" s="570" t="s">
        <v>51</v>
      </c>
      <c r="J405" s="571"/>
      <c r="K405" s="287"/>
    </row>
    <row r="406" spans="1:12" s="299" customFormat="1" ht="27" customHeight="1" thickBot="1" x14ac:dyDescent="0.35">
      <c r="A406" s="694" t="s">
        <v>185</v>
      </c>
      <c r="B406" s="695"/>
      <c r="C406" s="695"/>
      <c r="D406" s="768"/>
      <c r="E406" s="356">
        <f>$E$407+$E$412+$E$413</f>
        <v>0</v>
      </c>
      <c r="F406" s="356">
        <f>SUM(F407+F412+F413)</f>
        <v>0</v>
      </c>
      <c r="G406" s="356">
        <f t="shared" ref="G406:H406" si="15">SUM(G407+G412+G413)</f>
        <v>0</v>
      </c>
      <c r="H406" s="356">
        <f t="shared" si="15"/>
        <v>0</v>
      </c>
      <c r="I406" s="572">
        <f>SUM(I407+I412+I413)</f>
        <v>0</v>
      </c>
      <c r="J406" s="573"/>
      <c r="K406" s="287"/>
    </row>
    <row r="407" spans="1:12" s="299" customFormat="1" ht="27" customHeight="1" x14ac:dyDescent="0.3">
      <c r="A407" s="566" t="s">
        <v>340</v>
      </c>
      <c r="B407" s="567"/>
      <c r="C407" s="567"/>
      <c r="D407" s="567"/>
      <c r="E407" s="400">
        <f>SUM(E408:E411)</f>
        <v>0</v>
      </c>
      <c r="F407" s="400">
        <f t="shared" ref="F407:H407" si="16">SUM(F408:F411)</f>
        <v>0</v>
      </c>
      <c r="G407" s="400">
        <f t="shared" si="16"/>
        <v>0</v>
      </c>
      <c r="H407" s="400">
        <f t="shared" si="16"/>
        <v>0</v>
      </c>
      <c r="I407" s="574">
        <f>SUM(I408:J411)</f>
        <v>0</v>
      </c>
      <c r="J407" s="575"/>
      <c r="K407" s="287"/>
    </row>
    <row r="408" spans="1:12" s="299" customFormat="1" ht="27" customHeight="1" x14ac:dyDescent="0.3">
      <c r="A408" s="568" t="s">
        <v>341</v>
      </c>
      <c r="B408" s="569"/>
      <c r="C408" s="569"/>
      <c r="D408" s="569"/>
      <c r="E408" s="395"/>
      <c r="F408" s="395"/>
      <c r="G408" s="395"/>
      <c r="H408" s="395"/>
      <c r="I408" s="422"/>
      <c r="J408" s="423"/>
      <c r="K408" s="287"/>
    </row>
    <row r="409" spans="1:12" s="299" customFormat="1" ht="27" customHeight="1" x14ac:dyDescent="0.3">
      <c r="A409" s="568" t="s">
        <v>342</v>
      </c>
      <c r="B409" s="569"/>
      <c r="C409" s="569"/>
      <c r="D409" s="569"/>
      <c r="E409" s="395"/>
      <c r="F409" s="395"/>
      <c r="G409" s="395"/>
      <c r="H409" s="395"/>
      <c r="I409" s="422"/>
      <c r="J409" s="423"/>
      <c r="K409" s="287"/>
    </row>
    <row r="410" spans="1:12" s="299" customFormat="1" ht="27" customHeight="1" x14ac:dyDescent="0.3">
      <c r="A410" s="462" t="s">
        <v>343</v>
      </c>
      <c r="B410" s="463"/>
      <c r="C410" s="463"/>
      <c r="D410" s="463"/>
      <c r="E410" s="395"/>
      <c r="F410" s="395"/>
      <c r="G410" s="395"/>
      <c r="H410" s="395"/>
      <c r="I410" s="422"/>
      <c r="J410" s="423"/>
      <c r="K410" s="287"/>
    </row>
    <row r="411" spans="1:12" s="299" customFormat="1" ht="27" customHeight="1" x14ac:dyDescent="0.3">
      <c r="A411" s="568" t="s">
        <v>336</v>
      </c>
      <c r="B411" s="569"/>
      <c r="C411" s="569"/>
      <c r="D411" s="569"/>
      <c r="E411" s="395"/>
      <c r="F411" s="395"/>
      <c r="G411" s="395"/>
      <c r="H411" s="395"/>
      <c r="I411" s="422"/>
      <c r="J411" s="423"/>
      <c r="K411" s="287"/>
    </row>
    <row r="412" spans="1:12" s="299" customFormat="1" ht="27" customHeight="1" x14ac:dyDescent="0.3">
      <c r="A412" s="759" t="s">
        <v>344</v>
      </c>
      <c r="B412" s="760"/>
      <c r="C412" s="760"/>
      <c r="D412" s="760"/>
      <c r="E412" s="397"/>
      <c r="F412" s="397"/>
      <c r="G412" s="397"/>
      <c r="H412" s="397"/>
      <c r="I412" s="436"/>
      <c r="J412" s="437"/>
      <c r="K412" s="287"/>
    </row>
    <row r="413" spans="1:12" s="299" customFormat="1" ht="27" customHeight="1" thickBot="1" x14ac:dyDescent="0.35">
      <c r="A413" s="761" t="s">
        <v>345</v>
      </c>
      <c r="B413" s="762"/>
      <c r="C413" s="762"/>
      <c r="D413" s="762"/>
      <c r="E413" s="401"/>
      <c r="F413" s="401"/>
      <c r="G413" s="401"/>
      <c r="H413" s="401"/>
      <c r="I413" s="412"/>
      <c r="J413" s="413"/>
      <c r="K413" s="287"/>
    </row>
    <row r="414" spans="1:12" s="299" customFormat="1" ht="27" customHeight="1" thickBot="1" x14ac:dyDescent="0.35">
      <c r="A414" s="564" t="s">
        <v>199</v>
      </c>
      <c r="B414" s="565"/>
      <c r="C414" s="565"/>
      <c r="D414" s="565"/>
      <c r="E414" s="346">
        <f>$E$415+$E$416+$E$420</f>
        <v>0</v>
      </c>
      <c r="F414" s="346">
        <f>$F$415+$F$416+$F$420</f>
        <v>0</v>
      </c>
      <c r="G414" s="346">
        <f>$G$415+$G$416+$G$420</f>
        <v>0</v>
      </c>
      <c r="H414" s="346">
        <f>$H$415+$H$416+$H$420</f>
        <v>0</v>
      </c>
      <c r="I414" s="414">
        <f>$I$415+$I$416+$I$420</f>
        <v>0</v>
      </c>
      <c r="J414" s="415"/>
      <c r="K414" s="287"/>
    </row>
    <row r="415" spans="1:12" s="299" customFormat="1" ht="27" customHeight="1" x14ac:dyDescent="0.3">
      <c r="A415" s="763" t="s">
        <v>200</v>
      </c>
      <c r="B415" s="588"/>
      <c r="C415" s="588"/>
      <c r="D415" s="588"/>
      <c r="E415" s="400"/>
      <c r="F415" s="400"/>
      <c r="G415" s="400"/>
      <c r="H415" s="400"/>
      <c r="I415" s="416"/>
      <c r="J415" s="417"/>
      <c r="K415" s="287"/>
    </row>
    <row r="416" spans="1:12" s="299" customFormat="1" ht="27" customHeight="1" x14ac:dyDescent="0.3">
      <c r="A416" s="764" t="s">
        <v>349</v>
      </c>
      <c r="B416" s="582"/>
      <c r="C416" s="582"/>
      <c r="D416" s="582"/>
      <c r="E416" s="397">
        <f>SUM(E417:E419)</f>
        <v>0</v>
      </c>
      <c r="F416" s="397">
        <f t="shared" ref="F416:I416" si="17">SUM(F417:F419)</f>
        <v>0</v>
      </c>
      <c r="G416" s="397">
        <f t="shared" si="17"/>
        <v>0</v>
      </c>
      <c r="H416" s="397">
        <f t="shared" si="17"/>
        <v>0</v>
      </c>
      <c r="I416" s="436">
        <f t="shared" si="17"/>
        <v>0</v>
      </c>
      <c r="J416" s="437"/>
      <c r="K416" s="287"/>
    </row>
    <row r="417" spans="1:11" s="299" customFormat="1" ht="27" customHeight="1" x14ac:dyDescent="0.3">
      <c r="A417" s="555" t="s">
        <v>346</v>
      </c>
      <c r="B417" s="556"/>
      <c r="C417" s="556"/>
      <c r="D417" s="556"/>
      <c r="E417" s="383"/>
      <c r="F417" s="383"/>
      <c r="G417" s="383"/>
      <c r="H417" s="383"/>
      <c r="I417" s="418"/>
      <c r="J417" s="419"/>
      <c r="K417" s="287"/>
    </row>
    <row r="418" spans="1:11" s="299" customFormat="1" ht="27" customHeight="1" x14ac:dyDescent="0.3">
      <c r="A418" s="557" t="s">
        <v>347</v>
      </c>
      <c r="B418" s="558"/>
      <c r="C418" s="558"/>
      <c r="D418" s="558"/>
      <c r="E418" s="383"/>
      <c r="F418" s="383"/>
      <c r="G418" s="383"/>
      <c r="H418" s="383"/>
      <c r="I418" s="418"/>
      <c r="J418" s="419"/>
      <c r="K418" s="287"/>
    </row>
    <row r="419" spans="1:11" s="299" customFormat="1" ht="27" customHeight="1" x14ac:dyDescent="0.3">
      <c r="A419" s="555" t="s">
        <v>348</v>
      </c>
      <c r="B419" s="556"/>
      <c r="C419" s="556"/>
      <c r="D419" s="556"/>
      <c r="E419" s="383"/>
      <c r="F419" s="383"/>
      <c r="G419" s="383"/>
      <c r="H419" s="383"/>
      <c r="I419" s="418"/>
      <c r="J419" s="419"/>
      <c r="K419" s="287"/>
    </row>
    <row r="420" spans="1:11" s="299" customFormat="1" ht="27" customHeight="1" thickBot="1" x14ac:dyDescent="0.35">
      <c r="A420" s="559" t="s">
        <v>219</v>
      </c>
      <c r="B420" s="560"/>
      <c r="C420" s="560"/>
      <c r="D420" s="561"/>
      <c r="E420" s="403"/>
      <c r="F420" s="403"/>
      <c r="G420" s="403"/>
      <c r="H420" s="403"/>
      <c r="I420" s="420"/>
      <c r="J420" s="421"/>
      <c r="K420" s="287"/>
    </row>
    <row r="421" spans="1:11" s="299" customFormat="1" ht="27" customHeight="1" thickBot="1" x14ac:dyDescent="0.35">
      <c r="A421" s="564" t="s">
        <v>208</v>
      </c>
      <c r="B421" s="565"/>
      <c r="C421" s="565"/>
      <c r="D421" s="565"/>
      <c r="E421" s="346">
        <f>$E$422+$E$423+$E$427+$E$428</f>
        <v>0</v>
      </c>
      <c r="F421" s="346">
        <f>$F$422+$F$423+$F$427+$F$428</f>
        <v>0</v>
      </c>
      <c r="G421" s="346">
        <f>$G$422+$G$423+$G$427+$G$428</f>
        <v>0</v>
      </c>
      <c r="H421" s="346">
        <f>$H$422+$H$423+$H$427+$H$428</f>
        <v>0</v>
      </c>
      <c r="I421" s="414">
        <f>$I$422+$I$423+$I$427+$I$428</f>
        <v>0</v>
      </c>
      <c r="J421" s="415"/>
      <c r="K421" s="287"/>
    </row>
    <row r="422" spans="1:11" s="299" customFormat="1" ht="27" customHeight="1" x14ac:dyDescent="0.3">
      <c r="A422" s="765" t="s">
        <v>209</v>
      </c>
      <c r="B422" s="766"/>
      <c r="C422" s="766"/>
      <c r="D422" s="766"/>
      <c r="E422" s="402"/>
      <c r="F422" s="402"/>
      <c r="G422" s="402"/>
      <c r="H422" s="402"/>
      <c r="I422" s="438"/>
      <c r="J422" s="439"/>
      <c r="K422" s="287"/>
    </row>
    <row r="423" spans="1:11" s="299" customFormat="1" ht="27" customHeight="1" x14ac:dyDescent="0.3">
      <c r="A423" s="764" t="s">
        <v>210</v>
      </c>
      <c r="B423" s="582"/>
      <c r="C423" s="582"/>
      <c r="D423" s="582"/>
      <c r="E423" s="397">
        <f>SUM(E424:E426)</f>
        <v>0</v>
      </c>
      <c r="F423" s="397">
        <f t="shared" ref="F423:G423" si="18">SUM(F424:F426)</f>
        <v>0</v>
      </c>
      <c r="G423" s="397">
        <f t="shared" si="18"/>
        <v>0</v>
      </c>
      <c r="H423" s="397">
        <f>SUM(H424:H426)</f>
        <v>0</v>
      </c>
      <c r="I423" s="436">
        <f>SUM(I424:J426)</f>
        <v>0</v>
      </c>
      <c r="J423" s="437"/>
      <c r="K423" s="287"/>
    </row>
    <row r="424" spans="1:11" s="299" customFormat="1" ht="27" customHeight="1" x14ac:dyDescent="0.3">
      <c r="A424" s="555" t="s">
        <v>346</v>
      </c>
      <c r="B424" s="556"/>
      <c r="C424" s="556"/>
      <c r="D424" s="556"/>
      <c r="E424" s="383"/>
      <c r="F424" s="383"/>
      <c r="G424" s="383"/>
      <c r="H424" s="383"/>
      <c r="I424" s="418"/>
      <c r="J424" s="419"/>
      <c r="K424" s="287"/>
    </row>
    <row r="425" spans="1:11" s="299" customFormat="1" ht="27" customHeight="1" x14ac:dyDescent="0.3">
      <c r="A425" s="557" t="s">
        <v>347</v>
      </c>
      <c r="B425" s="558"/>
      <c r="C425" s="558"/>
      <c r="D425" s="558"/>
      <c r="E425" s="383"/>
      <c r="F425" s="383"/>
      <c r="G425" s="383"/>
      <c r="H425" s="383"/>
      <c r="I425" s="418"/>
      <c r="J425" s="419"/>
      <c r="K425" s="287"/>
    </row>
    <row r="426" spans="1:11" s="299" customFormat="1" ht="27" customHeight="1" x14ac:dyDescent="0.3">
      <c r="A426" s="555" t="s">
        <v>211</v>
      </c>
      <c r="B426" s="556"/>
      <c r="C426" s="556"/>
      <c r="D426" s="556"/>
      <c r="E426" s="383"/>
      <c r="F426" s="383"/>
      <c r="G426" s="383"/>
      <c r="H426" s="383"/>
      <c r="I426" s="418"/>
      <c r="J426" s="419"/>
      <c r="K426" s="287"/>
    </row>
    <row r="427" spans="1:11" s="299" customFormat="1" ht="27" customHeight="1" x14ac:dyDescent="0.3">
      <c r="A427" s="767" t="s">
        <v>221</v>
      </c>
      <c r="B427" s="751"/>
      <c r="C427" s="751"/>
      <c r="D427" s="751"/>
      <c r="E427" s="397"/>
      <c r="F427" s="397"/>
      <c r="G427" s="397"/>
      <c r="H427" s="397"/>
      <c r="I427" s="436"/>
      <c r="J427" s="437"/>
      <c r="K427" s="287"/>
    </row>
    <row r="428" spans="1:11" s="299" customFormat="1" ht="27" customHeight="1" x14ac:dyDescent="0.3">
      <c r="A428" s="767" t="s">
        <v>212</v>
      </c>
      <c r="B428" s="751"/>
      <c r="C428" s="751"/>
      <c r="D428" s="751"/>
      <c r="E428" s="397">
        <f>$E$429+$E$430</f>
        <v>0</v>
      </c>
      <c r="F428" s="397">
        <f>$F$429+$F$430</f>
        <v>0</v>
      </c>
      <c r="G428" s="397">
        <f>$G$429+$G$430</f>
        <v>0</v>
      </c>
      <c r="H428" s="397">
        <f>$H$429+$H$430</f>
        <v>0</v>
      </c>
      <c r="I428" s="436">
        <f>$I$429+$I$430</f>
        <v>0</v>
      </c>
      <c r="J428" s="437"/>
      <c r="K428" s="287"/>
    </row>
    <row r="429" spans="1:11" s="299" customFormat="1" ht="27" customHeight="1" x14ac:dyDescent="0.3">
      <c r="A429" s="555" t="s">
        <v>350</v>
      </c>
      <c r="B429" s="556"/>
      <c r="C429" s="556"/>
      <c r="D429" s="556"/>
      <c r="E429" s="383"/>
      <c r="F429" s="383"/>
      <c r="G429" s="383"/>
      <c r="H429" s="383"/>
      <c r="I429" s="418"/>
      <c r="J429" s="419"/>
      <c r="K429" s="287"/>
    </row>
    <row r="430" spans="1:11" s="299" customFormat="1" ht="27" customHeight="1" thickBot="1" x14ac:dyDescent="0.35">
      <c r="A430" s="555" t="s">
        <v>351</v>
      </c>
      <c r="B430" s="556"/>
      <c r="C430" s="556"/>
      <c r="D430" s="556"/>
      <c r="E430" s="383"/>
      <c r="F430" s="383"/>
      <c r="G430" s="383"/>
      <c r="H430" s="383"/>
      <c r="I430" s="418"/>
      <c r="J430" s="419"/>
      <c r="K430" s="287"/>
    </row>
    <row r="431" spans="1:11" s="299" customFormat="1" ht="27" customHeight="1" thickBot="1" x14ac:dyDescent="0.35">
      <c r="A431" s="757" t="s">
        <v>218</v>
      </c>
      <c r="B431" s="758"/>
      <c r="C431" s="758"/>
      <c r="D431" s="758"/>
      <c r="E431" s="346">
        <f>$E$406+$E$414+$E$421</f>
        <v>0</v>
      </c>
      <c r="F431" s="346">
        <f>$F$406+$F$414+$F$421</f>
        <v>0</v>
      </c>
      <c r="G431" s="346">
        <f>$G$406+$G$414+$G$421</f>
        <v>0</v>
      </c>
      <c r="H431" s="346">
        <f>$H$406+$H$414+$H$421</f>
        <v>0</v>
      </c>
      <c r="I431" s="414">
        <f>$I$406+$I$414+$I$421</f>
        <v>0</v>
      </c>
      <c r="J431" s="415"/>
      <c r="K431" s="287"/>
    </row>
    <row r="432" spans="1:11" ht="14.4" thickBot="1" x14ac:dyDescent="0.3"/>
    <row r="433" spans="1:11" ht="24.6" customHeight="1" thickBot="1" x14ac:dyDescent="0.3">
      <c r="A433" s="424" t="s">
        <v>330</v>
      </c>
      <c r="B433" s="425"/>
      <c r="C433" s="425"/>
      <c r="D433" s="425"/>
      <c r="E433" s="425"/>
      <c r="F433" s="425"/>
      <c r="G433" s="425"/>
      <c r="H433" s="425"/>
      <c r="I433" s="425"/>
      <c r="J433" s="425"/>
      <c r="K433" s="426"/>
    </row>
    <row r="434" spans="1:11" ht="14.4" customHeight="1" x14ac:dyDescent="0.25">
      <c r="A434" s="427"/>
      <c r="B434" s="428"/>
      <c r="C434" s="428"/>
      <c r="D434" s="428"/>
      <c r="E434" s="428"/>
      <c r="F434" s="428"/>
      <c r="G434" s="428"/>
      <c r="H434" s="428"/>
      <c r="I434" s="428"/>
      <c r="J434" s="428"/>
      <c r="K434" s="429"/>
    </row>
    <row r="435" spans="1:11" ht="14.4" customHeight="1" x14ac:dyDescent="0.25">
      <c r="A435" s="430"/>
      <c r="B435" s="431"/>
      <c r="C435" s="431"/>
      <c r="D435" s="431"/>
      <c r="E435" s="431"/>
      <c r="F435" s="431"/>
      <c r="G435" s="431"/>
      <c r="H435" s="431"/>
      <c r="I435" s="431"/>
      <c r="J435" s="431"/>
      <c r="K435" s="432"/>
    </row>
    <row r="436" spans="1:11" ht="14.4" customHeight="1" x14ac:dyDescent="0.25">
      <c r="A436" s="430"/>
      <c r="B436" s="431"/>
      <c r="C436" s="431"/>
      <c r="D436" s="431"/>
      <c r="E436" s="431"/>
      <c r="F436" s="431"/>
      <c r="G436" s="431"/>
      <c r="H436" s="431"/>
      <c r="I436" s="431"/>
      <c r="J436" s="431"/>
      <c r="K436" s="432"/>
    </row>
    <row r="437" spans="1:11" ht="12.6" customHeight="1" x14ac:dyDescent="0.25">
      <c r="A437" s="430"/>
      <c r="B437" s="431"/>
      <c r="C437" s="431"/>
      <c r="D437" s="431"/>
      <c r="E437" s="431"/>
      <c r="F437" s="431"/>
      <c r="G437" s="431"/>
      <c r="H437" s="431"/>
      <c r="I437" s="431"/>
      <c r="J437" s="431"/>
      <c r="K437" s="432"/>
    </row>
    <row r="438" spans="1:11" ht="14.4" customHeight="1" x14ac:dyDescent="0.25">
      <c r="A438" s="430"/>
      <c r="B438" s="431"/>
      <c r="C438" s="431"/>
      <c r="D438" s="431"/>
      <c r="E438" s="431"/>
      <c r="F438" s="431"/>
      <c r="G438" s="431"/>
      <c r="H438" s="431"/>
      <c r="I438" s="431"/>
      <c r="J438" s="431"/>
      <c r="K438" s="432"/>
    </row>
    <row r="439" spans="1:11" ht="14.4" customHeight="1" x14ac:dyDescent="0.25">
      <c r="A439" s="430"/>
      <c r="B439" s="431"/>
      <c r="C439" s="431"/>
      <c r="D439" s="431"/>
      <c r="E439" s="431"/>
      <c r="F439" s="431"/>
      <c r="G439" s="431"/>
      <c r="H439" s="431"/>
      <c r="I439" s="431"/>
      <c r="J439" s="431"/>
      <c r="K439" s="432"/>
    </row>
    <row r="440" spans="1:11" ht="14.4" customHeight="1" x14ac:dyDescent="0.25">
      <c r="A440" s="430"/>
      <c r="B440" s="431"/>
      <c r="C440" s="431"/>
      <c r="D440" s="431"/>
      <c r="E440" s="431"/>
      <c r="F440" s="431"/>
      <c r="G440" s="431"/>
      <c r="H440" s="431"/>
      <c r="I440" s="431"/>
      <c r="J440" s="431"/>
      <c r="K440" s="432"/>
    </row>
    <row r="441" spans="1:11" ht="14.4" customHeight="1" x14ac:dyDescent="0.25">
      <c r="A441" s="430"/>
      <c r="B441" s="431"/>
      <c r="C441" s="431"/>
      <c r="D441" s="431"/>
      <c r="E441" s="431"/>
      <c r="F441" s="431"/>
      <c r="G441" s="431"/>
      <c r="H441" s="431"/>
      <c r="I441" s="431"/>
      <c r="J441" s="431"/>
      <c r="K441" s="432"/>
    </row>
    <row r="442" spans="1:11" ht="14.4" customHeight="1" x14ac:dyDescent="0.25">
      <c r="A442" s="430"/>
      <c r="B442" s="431"/>
      <c r="C442" s="431"/>
      <c r="D442" s="431"/>
      <c r="E442" s="431"/>
      <c r="F442" s="431"/>
      <c r="G442" s="431"/>
      <c r="H442" s="431"/>
      <c r="I442" s="431"/>
      <c r="J442" s="431"/>
      <c r="K442" s="432"/>
    </row>
    <row r="443" spans="1:11" ht="14.4" customHeight="1" x14ac:dyDescent="0.25">
      <c r="A443" s="430"/>
      <c r="B443" s="431"/>
      <c r="C443" s="431"/>
      <c r="D443" s="431"/>
      <c r="E443" s="431"/>
      <c r="F443" s="431"/>
      <c r="G443" s="431"/>
      <c r="H443" s="431"/>
      <c r="I443" s="431"/>
      <c r="J443" s="431"/>
      <c r="K443" s="432"/>
    </row>
    <row r="444" spans="1:11" ht="14.4" customHeight="1" x14ac:dyDescent="0.25">
      <c r="A444" s="430"/>
      <c r="B444" s="431"/>
      <c r="C444" s="431"/>
      <c r="D444" s="431"/>
      <c r="E444" s="431"/>
      <c r="F444" s="431"/>
      <c r="G444" s="431"/>
      <c r="H444" s="431"/>
      <c r="I444" s="431"/>
      <c r="J444" s="431"/>
      <c r="K444" s="432"/>
    </row>
    <row r="445" spans="1:11" ht="14.4" customHeight="1" x14ac:dyDescent="0.25">
      <c r="A445" s="430"/>
      <c r="B445" s="431"/>
      <c r="C445" s="431"/>
      <c r="D445" s="431"/>
      <c r="E445" s="431"/>
      <c r="F445" s="431"/>
      <c r="G445" s="431"/>
      <c r="H445" s="431"/>
      <c r="I445" s="431"/>
      <c r="J445" s="431"/>
      <c r="K445" s="432"/>
    </row>
    <row r="446" spans="1:11" ht="14.4" customHeight="1" x14ac:dyDescent="0.25">
      <c r="A446" s="430"/>
      <c r="B446" s="431"/>
      <c r="C446" s="431"/>
      <c r="D446" s="431"/>
      <c r="E446" s="431"/>
      <c r="F446" s="431"/>
      <c r="G446" s="431"/>
      <c r="H446" s="431"/>
      <c r="I446" s="431"/>
      <c r="J446" s="431"/>
      <c r="K446" s="432"/>
    </row>
    <row r="447" spans="1:11" ht="14.4" customHeight="1" x14ac:dyDescent="0.25">
      <c r="A447" s="430"/>
      <c r="B447" s="431"/>
      <c r="C447" s="431"/>
      <c r="D447" s="431"/>
      <c r="E447" s="431"/>
      <c r="F447" s="431"/>
      <c r="G447" s="431"/>
      <c r="H447" s="431"/>
      <c r="I447" s="431"/>
      <c r="J447" s="431"/>
      <c r="K447" s="432"/>
    </row>
    <row r="448" spans="1:11" ht="14.4" customHeight="1" x14ac:dyDescent="0.25">
      <c r="A448" s="430"/>
      <c r="B448" s="431"/>
      <c r="C448" s="431"/>
      <c r="D448" s="431"/>
      <c r="E448" s="431"/>
      <c r="F448" s="431"/>
      <c r="G448" s="431"/>
      <c r="H448" s="431"/>
      <c r="I448" s="431"/>
      <c r="J448" s="431"/>
      <c r="K448" s="432"/>
    </row>
    <row r="449" spans="1:11" ht="14.4" customHeight="1" thickBot="1" x14ac:dyDescent="0.3">
      <c r="A449" s="433"/>
      <c r="B449" s="434"/>
      <c r="C449" s="434"/>
      <c r="D449" s="434"/>
      <c r="E449" s="434"/>
      <c r="F449" s="434"/>
      <c r="G449" s="434"/>
      <c r="H449" s="434"/>
      <c r="I449" s="434"/>
      <c r="J449" s="434"/>
      <c r="K449" s="435"/>
    </row>
    <row r="450" spans="1:11" customFormat="1" ht="14.4" customHeight="1" x14ac:dyDescent="0.3"/>
    <row r="451" spans="1:11" customFormat="1" ht="14.4" customHeight="1" thickBot="1" x14ac:dyDescent="0.35"/>
    <row r="452" spans="1:11" ht="115.8" customHeight="1" x14ac:dyDescent="0.25">
      <c r="A452" s="846" t="s">
        <v>355</v>
      </c>
      <c r="B452" s="847"/>
      <c r="C452" s="847"/>
      <c r="D452" s="847"/>
      <c r="E452" s="847"/>
      <c r="F452" s="847"/>
      <c r="G452" s="847"/>
      <c r="H452" s="847"/>
      <c r="I452" s="847"/>
      <c r="J452" s="847"/>
      <c r="K452" s="848"/>
    </row>
    <row r="453" spans="1:11" ht="45" customHeight="1" x14ac:dyDescent="0.25">
      <c r="A453" s="849"/>
      <c r="B453" s="850"/>
      <c r="C453" s="850"/>
      <c r="D453" s="850"/>
      <c r="E453" s="850"/>
      <c r="F453" s="850"/>
      <c r="G453" s="850"/>
      <c r="H453" s="850"/>
      <c r="I453" s="850"/>
      <c r="J453" s="850"/>
      <c r="K453" s="851"/>
    </row>
    <row r="454" spans="1:11" ht="14.25" customHeight="1" x14ac:dyDescent="0.25">
      <c r="A454" s="406"/>
      <c r="B454" s="265"/>
      <c r="C454" s="265"/>
      <c r="D454" s="404"/>
      <c r="E454" s="404"/>
      <c r="F454" s="410" t="s">
        <v>352</v>
      </c>
      <c r="G454" s="404"/>
      <c r="H454" s="404"/>
      <c r="I454" s="265"/>
      <c r="J454" s="265"/>
      <c r="K454" s="264"/>
    </row>
    <row r="455" spans="1:11" ht="14.25" customHeight="1" x14ac:dyDescent="0.25">
      <c r="A455" s="406"/>
      <c r="B455" s="265"/>
      <c r="C455" s="265"/>
      <c r="D455" s="404"/>
      <c r="E455" s="404"/>
      <c r="F455" s="410"/>
      <c r="G455" s="404"/>
      <c r="H455" s="404"/>
      <c r="I455" s="265"/>
      <c r="J455" s="265"/>
      <c r="K455" s="264"/>
    </row>
    <row r="456" spans="1:11" ht="14.25" customHeight="1" x14ac:dyDescent="0.25">
      <c r="A456" s="406"/>
      <c r="B456" s="265"/>
      <c r="C456" s="265"/>
      <c r="D456" s="404"/>
      <c r="E456" s="404"/>
      <c r="F456" s="410"/>
      <c r="G456" s="404"/>
      <c r="H456" s="404"/>
      <c r="I456" s="265"/>
      <c r="J456" s="265"/>
      <c r="K456" s="264"/>
    </row>
    <row r="457" spans="1:11" ht="14.25" customHeight="1" x14ac:dyDescent="0.25">
      <c r="A457" s="406"/>
      <c r="B457" s="265"/>
      <c r="C457" s="265"/>
      <c r="D457" s="404"/>
      <c r="E457" s="404"/>
      <c r="F457" s="410"/>
      <c r="G457" s="404"/>
      <c r="H457" s="404"/>
      <c r="I457" s="265"/>
      <c r="J457" s="265"/>
      <c r="K457" s="264"/>
    </row>
    <row r="458" spans="1:11" ht="14.25" customHeight="1" x14ac:dyDescent="0.25">
      <c r="A458" s="406"/>
      <c r="B458" s="265"/>
      <c r="C458" s="265"/>
      <c r="D458" s="404"/>
      <c r="E458" s="404"/>
      <c r="F458" s="410"/>
      <c r="G458" s="404"/>
      <c r="H458" s="404"/>
      <c r="I458" s="265"/>
      <c r="J458" s="265"/>
      <c r="K458" s="264"/>
    </row>
    <row r="459" spans="1:11" ht="14.25" customHeight="1" x14ac:dyDescent="0.25">
      <c r="A459" s="406"/>
      <c r="B459" s="265"/>
      <c r="C459" s="265"/>
      <c r="D459" s="404"/>
      <c r="E459" s="404"/>
      <c r="F459" s="410" t="s">
        <v>353</v>
      </c>
      <c r="G459" s="404"/>
      <c r="H459" s="404"/>
      <c r="I459" s="265"/>
      <c r="J459" s="265"/>
      <c r="K459" s="264"/>
    </row>
    <row r="460" spans="1:11" ht="14.25" customHeight="1" x14ac:dyDescent="0.25">
      <c r="A460" s="406"/>
      <c r="B460" s="265"/>
      <c r="C460" s="265"/>
      <c r="D460" s="404"/>
      <c r="E460" s="852" t="s">
        <v>354</v>
      </c>
      <c r="F460" s="852"/>
      <c r="G460" s="852"/>
      <c r="H460" s="404"/>
      <c r="I460" s="265"/>
      <c r="J460" s="265"/>
      <c r="K460" s="264"/>
    </row>
    <row r="461" spans="1:11" ht="14.25" customHeight="1" x14ac:dyDescent="0.25">
      <c r="A461" s="406"/>
      <c r="B461" s="265"/>
      <c r="C461" s="265"/>
      <c r="D461" s="404"/>
      <c r="E461" s="404"/>
      <c r="F461" s="411"/>
      <c r="G461" s="404"/>
      <c r="H461" s="404"/>
      <c r="I461" s="265"/>
      <c r="J461" s="265"/>
      <c r="K461" s="264"/>
    </row>
    <row r="462" spans="1:11" ht="14.25" customHeight="1" x14ac:dyDescent="0.25">
      <c r="A462" s="406"/>
      <c r="B462" s="265"/>
      <c r="C462" s="265"/>
      <c r="D462" s="404"/>
      <c r="E462" s="404"/>
      <c r="F462" s="411"/>
      <c r="G462" s="404"/>
      <c r="H462" s="404"/>
      <c r="I462" s="265"/>
      <c r="J462" s="265"/>
      <c r="K462" s="264"/>
    </row>
    <row r="463" spans="1:11" ht="14.25" customHeight="1" x14ac:dyDescent="0.25">
      <c r="A463" s="406"/>
      <c r="B463" s="265"/>
      <c r="C463" s="265"/>
      <c r="D463" s="265"/>
      <c r="E463" s="265"/>
      <c r="F463" s="405"/>
      <c r="G463" s="265"/>
      <c r="H463" s="265"/>
      <c r="I463" s="265"/>
      <c r="J463" s="265"/>
      <c r="K463" s="264"/>
    </row>
    <row r="464" spans="1:11" ht="14.25" customHeight="1" thickBot="1" x14ac:dyDescent="0.3">
      <c r="A464" s="407"/>
      <c r="B464" s="408"/>
      <c r="C464" s="408"/>
      <c r="D464" s="408"/>
      <c r="E464" s="408"/>
      <c r="F464" s="409"/>
      <c r="G464" s="408"/>
      <c r="H464" s="408"/>
      <c r="I464" s="408"/>
      <c r="J464" s="408"/>
      <c r="K464" s="268"/>
    </row>
    <row r="465" customFormat="1" ht="14.4" customHeight="1" x14ac:dyDescent="0.3"/>
  </sheetData>
  <mergeCells count="515">
    <mergeCell ref="A452:K453"/>
    <mergeCell ref="E460:G460"/>
    <mergeCell ref="A388:D388"/>
    <mergeCell ref="A389:D389"/>
    <mergeCell ref="A431:D431"/>
    <mergeCell ref="A411:D411"/>
    <mergeCell ref="A412:D412"/>
    <mergeCell ref="A413:D413"/>
    <mergeCell ref="A414:D414"/>
    <mergeCell ref="A415:D415"/>
    <mergeCell ref="A416:D416"/>
    <mergeCell ref="A421:D421"/>
    <mergeCell ref="A422:D422"/>
    <mergeCell ref="A423:D423"/>
    <mergeCell ref="A424:D424"/>
    <mergeCell ref="A425:D425"/>
    <mergeCell ref="A426:D426"/>
    <mergeCell ref="A427:D427"/>
    <mergeCell ref="A428:D428"/>
    <mergeCell ref="A429:D429"/>
    <mergeCell ref="A430:D430"/>
    <mergeCell ref="A404:J404"/>
    <mergeCell ref="A405:D405"/>
    <mergeCell ref="A406:D406"/>
    <mergeCell ref="A391:D391"/>
    <mergeCell ref="A381:D381"/>
    <mergeCell ref="A382:D382"/>
    <mergeCell ref="A383:D383"/>
    <mergeCell ref="A384:D384"/>
    <mergeCell ref="A385:D385"/>
    <mergeCell ref="A387:D387"/>
    <mergeCell ref="I376:J376"/>
    <mergeCell ref="A373:D373"/>
    <mergeCell ref="A374:D374"/>
    <mergeCell ref="A375:D375"/>
    <mergeCell ref="A386:D386"/>
    <mergeCell ref="I386:J386"/>
    <mergeCell ref="A390:D390"/>
    <mergeCell ref="A401:D401"/>
    <mergeCell ref="A402:D402"/>
    <mergeCell ref="I390:J390"/>
    <mergeCell ref="I391:J391"/>
    <mergeCell ref="I392:J392"/>
    <mergeCell ref="I393:J393"/>
    <mergeCell ref="I394:J394"/>
    <mergeCell ref="I395:J395"/>
    <mergeCell ref="I396:J396"/>
    <mergeCell ref="A399:D399"/>
    <mergeCell ref="A400:D400"/>
    <mergeCell ref="I397:J397"/>
    <mergeCell ref="I398:J398"/>
    <mergeCell ref="I399:J399"/>
    <mergeCell ref="I400:J400"/>
    <mergeCell ref="C306:D306"/>
    <mergeCell ref="C319:D319"/>
    <mergeCell ref="C318:D318"/>
    <mergeCell ref="A1:K1"/>
    <mergeCell ref="A2:K2"/>
    <mergeCell ref="I66:K73"/>
    <mergeCell ref="B159:K180"/>
    <mergeCell ref="I370:J370"/>
    <mergeCell ref="I371:J371"/>
    <mergeCell ref="A371:D371"/>
    <mergeCell ref="A370:D370"/>
    <mergeCell ref="C287:D287"/>
    <mergeCell ref="B307:D307"/>
    <mergeCell ref="I310:J310"/>
    <mergeCell ref="C310:D310"/>
    <mergeCell ref="I308:J308"/>
    <mergeCell ref="I309:J309"/>
    <mergeCell ref="I311:J311"/>
    <mergeCell ref="I312:J312"/>
    <mergeCell ref="I313:J313"/>
    <mergeCell ref="I304:J304"/>
    <mergeCell ref="I305:J305"/>
    <mergeCell ref="I306:J306"/>
    <mergeCell ref="A369:J369"/>
    <mergeCell ref="C300:D300"/>
    <mergeCell ref="C301:D301"/>
    <mergeCell ref="C302:D302"/>
    <mergeCell ref="C303:D303"/>
    <mergeCell ref="C304:D304"/>
    <mergeCell ref="C305:D305"/>
    <mergeCell ref="I295:J295"/>
    <mergeCell ref="I296:J296"/>
    <mergeCell ref="I297:J297"/>
    <mergeCell ref="I298:J298"/>
    <mergeCell ref="I299:J299"/>
    <mergeCell ref="C295:D295"/>
    <mergeCell ref="C296:D296"/>
    <mergeCell ref="C297:D297"/>
    <mergeCell ref="C298:D298"/>
    <mergeCell ref="C299:D299"/>
    <mergeCell ref="C308:D308"/>
    <mergeCell ref="C309:D309"/>
    <mergeCell ref="C311:D311"/>
    <mergeCell ref="C312:D312"/>
    <mergeCell ref="C314:D314"/>
    <mergeCell ref="C315:D315"/>
    <mergeCell ref="C313:D313"/>
    <mergeCell ref="C316:D316"/>
    <mergeCell ref="I307:J307"/>
    <mergeCell ref="I198:J198"/>
    <mergeCell ref="I199:J199"/>
    <mergeCell ref="I200:J200"/>
    <mergeCell ref="B184:J184"/>
    <mergeCell ref="B186:D186"/>
    <mergeCell ref="B187:D187"/>
    <mergeCell ref="B188:D188"/>
    <mergeCell ref="B189:D189"/>
    <mergeCell ref="B190:D190"/>
    <mergeCell ref="B191:D191"/>
    <mergeCell ref="B192:D192"/>
    <mergeCell ref="B193:D193"/>
    <mergeCell ref="B194:D194"/>
    <mergeCell ref="B195:D195"/>
    <mergeCell ref="B196:D196"/>
    <mergeCell ref="B197:D197"/>
    <mergeCell ref="B198:D198"/>
    <mergeCell ref="B199:D199"/>
    <mergeCell ref="B200:D200"/>
    <mergeCell ref="I189:J189"/>
    <mergeCell ref="I190:J190"/>
    <mergeCell ref="I191:J191"/>
    <mergeCell ref="I192:J192"/>
    <mergeCell ref="I193:J193"/>
    <mergeCell ref="I194:J194"/>
    <mergeCell ref="I195:J195"/>
    <mergeCell ref="I196:J196"/>
    <mergeCell ref="I197:J197"/>
    <mergeCell ref="I185:J185"/>
    <mergeCell ref="I188:J188"/>
    <mergeCell ref="B182:K182"/>
    <mergeCell ref="B185:D185"/>
    <mergeCell ref="J131:K131"/>
    <mergeCell ref="J132:K132"/>
    <mergeCell ref="J133:K133"/>
    <mergeCell ref="J134:K134"/>
    <mergeCell ref="J136:K136"/>
    <mergeCell ref="J137:K137"/>
    <mergeCell ref="J138:K138"/>
    <mergeCell ref="J139:K139"/>
    <mergeCell ref="J141:K141"/>
    <mergeCell ref="J142:K142"/>
    <mergeCell ref="J143:K143"/>
    <mergeCell ref="J144:K144"/>
    <mergeCell ref="J146:K146"/>
    <mergeCell ref="J147:K147"/>
    <mergeCell ref="B135:I135"/>
    <mergeCell ref="J135:K135"/>
    <mergeCell ref="E146:G146"/>
    <mergeCell ref="H146:I146"/>
    <mergeCell ref="H136:I136"/>
    <mergeCell ref="E136:G136"/>
    <mergeCell ref="E137:G137"/>
    <mergeCell ref="H137:I137"/>
    <mergeCell ref="E138:G138"/>
    <mergeCell ref="H138:I138"/>
    <mergeCell ref="E139:G139"/>
    <mergeCell ref="H139:I139"/>
    <mergeCell ref="I186:J186"/>
    <mergeCell ref="I187:J187"/>
    <mergeCell ref="B130:I130"/>
    <mergeCell ref="J130:K130"/>
    <mergeCell ref="J150:K150"/>
    <mergeCell ref="J148:K148"/>
    <mergeCell ref="J149:K149"/>
    <mergeCell ref="E132:G132"/>
    <mergeCell ref="E133:G133"/>
    <mergeCell ref="E134:G134"/>
    <mergeCell ref="H153:I153"/>
    <mergeCell ref="H131:I131"/>
    <mergeCell ref="H132:I132"/>
    <mergeCell ref="H133:I133"/>
    <mergeCell ref="H134:I134"/>
    <mergeCell ref="B133:C133"/>
    <mergeCell ref="B134:C134"/>
    <mergeCell ref="B136:C136"/>
    <mergeCell ref="B137:C137"/>
    <mergeCell ref="B138:C138"/>
    <mergeCell ref="B139:C139"/>
    <mergeCell ref="B131:C131"/>
    <mergeCell ref="B132:C132"/>
    <mergeCell ref="E131:G131"/>
    <mergeCell ref="E154:G154"/>
    <mergeCell ref="H154:I154"/>
    <mergeCell ref="E151:G151"/>
    <mergeCell ref="H151:I151"/>
    <mergeCell ref="E153:G153"/>
    <mergeCell ref="C64:E64"/>
    <mergeCell ref="B154:C154"/>
    <mergeCell ref="B155:C155"/>
    <mergeCell ref="B157:K157"/>
    <mergeCell ref="J154:K154"/>
    <mergeCell ref="J155:K155"/>
    <mergeCell ref="B141:C141"/>
    <mergeCell ref="B142:C142"/>
    <mergeCell ref="B143:C143"/>
    <mergeCell ref="B144:C144"/>
    <mergeCell ref="B146:C146"/>
    <mergeCell ref="B147:C147"/>
    <mergeCell ref="B148:C148"/>
    <mergeCell ref="G155:I155"/>
    <mergeCell ref="H141:I141"/>
    <mergeCell ref="E142:G142"/>
    <mergeCell ref="H142:I142"/>
    <mergeCell ref="F64:G64"/>
    <mergeCell ref="F65:G65"/>
    <mergeCell ref="E147:G147"/>
    <mergeCell ref="H147:I147"/>
    <mergeCell ref="E148:G148"/>
    <mergeCell ref="H148:I148"/>
    <mergeCell ref="C73:E73"/>
    <mergeCell ref="C74:E74"/>
    <mergeCell ref="J153:K153"/>
    <mergeCell ref="B149:C149"/>
    <mergeCell ref="B151:C151"/>
    <mergeCell ref="B152:C152"/>
    <mergeCell ref="B153:C153"/>
    <mergeCell ref="E149:G149"/>
    <mergeCell ref="H149:I149"/>
    <mergeCell ref="J151:K151"/>
    <mergeCell ref="J152:K152"/>
    <mergeCell ref="B140:I140"/>
    <mergeCell ref="J140:K140"/>
    <mergeCell ref="B145:I145"/>
    <mergeCell ref="J145:K145"/>
    <mergeCell ref="B150:I150"/>
    <mergeCell ref="E152:G152"/>
    <mergeCell ref="H152:I152"/>
    <mergeCell ref="F78:G78"/>
    <mergeCell ref="F79:G79"/>
    <mergeCell ref="G46:H46"/>
    <mergeCell ref="B62:K62"/>
    <mergeCell ref="B49:K60"/>
    <mergeCell ref="G37:H37"/>
    <mergeCell ref="C72:E72"/>
    <mergeCell ref="E141:G141"/>
    <mergeCell ref="E143:G143"/>
    <mergeCell ref="H143:I143"/>
    <mergeCell ref="E144:G144"/>
    <mergeCell ref="H144:I144"/>
    <mergeCell ref="F80:G80"/>
    <mergeCell ref="F81:G81"/>
    <mergeCell ref="F82:G82"/>
    <mergeCell ref="B108:K108"/>
    <mergeCell ref="B109:K123"/>
    <mergeCell ref="B125:K125"/>
    <mergeCell ref="I19:K19"/>
    <mergeCell ref="I20:K20"/>
    <mergeCell ref="I21:K21"/>
    <mergeCell ref="I24:K24"/>
    <mergeCell ref="I25:K25"/>
    <mergeCell ref="B129:K129"/>
    <mergeCell ref="B127:K127"/>
    <mergeCell ref="B63:H63"/>
    <mergeCell ref="G39:H39"/>
    <mergeCell ref="G32:H32"/>
    <mergeCell ref="I28:K28"/>
    <mergeCell ref="I29:K29"/>
    <mergeCell ref="G31:H31"/>
    <mergeCell ref="I27:K27"/>
    <mergeCell ref="A47:G47"/>
    <mergeCell ref="I46:K46"/>
    <mergeCell ref="G43:H43"/>
    <mergeCell ref="I43:K43"/>
    <mergeCell ref="I40:K40"/>
    <mergeCell ref="I41:K41"/>
    <mergeCell ref="I42:K42"/>
    <mergeCell ref="I44:K44"/>
    <mergeCell ref="I45:K45"/>
    <mergeCell ref="B46:F46"/>
    <mergeCell ref="G14:H14"/>
    <mergeCell ref="B15:F15"/>
    <mergeCell ref="G15:H15"/>
    <mergeCell ref="G13:H13"/>
    <mergeCell ref="I14:K14"/>
    <mergeCell ref="I15:K15"/>
    <mergeCell ref="I16:K16"/>
    <mergeCell ref="I17:K17"/>
    <mergeCell ref="I18:K18"/>
    <mergeCell ref="I286:J286"/>
    <mergeCell ref="I315:J315"/>
    <mergeCell ref="I316:J316"/>
    <mergeCell ref="E318:G318"/>
    <mergeCell ref="B13:F13"/>
    <mergeCell ref="G33:H33"/>
    <mergeCell ref="G19:H19"/>
    <mergeCell ref="G20:H20"/>
    <mergeCell ref="G21:H21"/>
    <mergeCell ref="G24:H24"/>
    <mergeCell ref="G25:H25"/>
    <mergeCell ref="G26:H26"/>
    <mergeCell ref="G27:H27"/>
    <mergeCell ref="G28:H28"/>
    <mergeCell ref="G18:H18"/>
    <mergeCell ref="G16:H16"/>
    <mergeCell ref="G17:H17"/>
    <mergeCell ref="G29:H29"/>
    <mergeCell ref="C23:F23"/>
    <mergeCell ref="G23:H23"/>
    <mergeCell ref="C30:F30"/>
    <mergeCell ref="C31:F31"/>
    <mergeCell ref="G30:H30"/>
    <mergeCell ref="B14:F14"/>
    <mergeCell ref="I291:J291"/>
    <mergeCell ref="I292:J292"/>
    <mergeCell ref="I293:J293"/>
    <mergeCell ref="I294:J294"/>
    <mergeCell ref="I314:J314"/>
    <mergeCell ref="E319:G319"/>
    <mergeCell ref="E320:G320"/>
    <mergeCell ref="I300:J300"/>
    <mergeCell ref="I301:J301"/>
    <mergeCell ref="I302:J302"/>
    <mergeCell ref="I303:J303"/>
    <mergeCell ref="A392:D392"/>
    <mergeCell ref="A398:D398"/>
    <mergeCell ref="A407:D407"/>
    <mergeCell ref="A408:D408"/>
    <mergeCell ref="I405:J405"/>
    <mergeCell ref="I406:J406"/>
    <mergeCell ref="I407:J407"/>
    <mergeCell ref="I408:J408"/>
    <mergeCell ref="I379:J379"/>
    <mergeCell ref="I380:J380"/>
    <mergeCell ref="I381:J381"/>
    <mergeCell ref="I382:J382"/>
    <mergeCell ref="I383:J383"/>
    <mergeCell ref="I384:J384"/>
    <mergeCell ref="I385:J385"/>
    <mergeCell ref="A379:D379"/>
    <mergeCell ref="A380:D380"/>
    <mergeCell ref="A393:D393"/>
    <mergeCell ref="A394:D394"/>
    <mergeCell ref="A395:D395"/>
    <mergeCell ref="A396:D396"/>
    <mergeCell ref="A397:D397"/>
    <mergeCell ref="I401:J401"/>
    <mergeCell ref="I402:J402"/>
    <mergeCell ref="B9:K9"/>
    <mergeCell ref="B11:K11"/>
    <mergeCell ref="G22:H22"/>
    <mergeCell ref="I22:K22"/>
    <mergeCell ref="C24:F24"/>
    <mergeCell ref="B48:K48"/>
    <mergeCell ref="C38:F38"/>
    <mergeCell ref="G38:H38"/>
    <mergeCell ref="C39:F39"/>
    <mergeCell ref="I26:K26"/>
    <mergeCell ref="G40:H40"/>
    <mergeCell ref="G41:H41"/>
    <mergeCell ref="G42:H42"/>
    <mergeCell ref="G44:H44"/>
    <mergeCell ref="G45:H45"/>
    <mergeCell ref="I36:K36"/>
    <mergeCell ref="I39:K39"/>
    <mergeCell ref="G36:H36"/>
    <mergeCell ref="I31:K31"/>
    <mergeCell ref="I32:K32"/>
    <mergeCell ref="I33:K33"/>
    <mergeCell ref="G34:H34"/>
    <mergeCell ref="I34:K34"/>
    <mergeCell ref="G35:H35"/>
    <mergeCell ref="I35:K35"/>
    <mergeCell ref="I37:K37"/>
    <mergeCell ref="C70:E70"/>
    <mergeCell ref="C71:E71"/>
    <mergeCell ref="B76:K76"/>
    <mergeCell ref="B84:K84"/>
    <mergeCell ref="C65:E65"/>
    <mergeCell ref="C66:E66"/>
    <mergeCell ref="C67:E67"/>
    <mergeCell ref="C68:E68"/>
    <mergeCell ref="F73:G73"/>
    <mergeCell ref="F74:G74"/>
    <mergeCell ref="C78:E78"/>
    <mergeCell ref="C79:E79"/>
    <mergeCell ref="C80:E80"/>
    <mergeCell ref="C81:E81"/>
    <mergeCell ref="C82:E82"/>
    <mergeCell ref="F66:G66"/>
    <mergeCell ref="F67:G67"/>
    <mergeCell ref="F68:G68"/>
    <mergeCell ref="F69:G69"/>
    <mergeCell ref="F70:G70"/>
    <mergeCell ref="F71:G71"/>
    <mergeCell ref="F72:G72"/>
    <mergeCell ref="C69:E69"/>
    <mergeCell ref="B255:D255"/>
    <mergeCell ref="B256:D256"/>
    <mergeCell ref="B257:D257"/>
    <mergeCell ref="B258:D258"/>
    <mergeCell ref="I240:K240"/>
    <mergeCell ref="B231:E231"/>
    <mergeCell ref="B234:E234"/>
    <mergeCell ref="B235:E235"/>
    <mergeCell ref="B236:E236"/>
    <mergeCell ref="B237:E237"/>
    <mergeCell ref="B238:E238"/>
    <mergeCell ref="B239:E239"/>
    <mergeCell ref="B240:E240"/>
    <mergeCell ref="B246:E246"/>
    <mergeCell ref="I246:K246"/>
    <mergeCell ref="B247:E247"/>
    <mergeCell ref="I247:K247"/>
    <mergeCell ref="B248:E248"/>
    <mergeCell ref="I248:K248"/>
    <mergeCell ref="B202:K202"/>
    <mergeCell ref="B204:K228"/>
    <mergeCell ref="I234:K234"/>
    <mergeCell ref="I235:K235"/>
    <mergeCell ref="I236:K236"/>
    <mergeCell ref="I237:K237"/>
    <mergeCell ref="I238:K238"/>
    <mergeCell ref="I239:K239"/>
    <mergeCell ref="B230:K230"/>
    <mergeCell ref="B232:K233"/>
    <mergeCell ref="I231:K231"/>
    <mergeCell ref="B367:K367"/>
    <mergeCell ref="B267:K281"/>
    <mergeCell ref="B283:K283"/>
    <mergeCell ref="B241:K241"/>
    <mergeCell ref="B242:E242"/>
    <mergeCell ref="I242:K242"/>
    <mergeCell ref="B243:E243"/>
    <mergeCell ref="I243:K243"/>
    <mergeCell ref="B244:E244"/>
    <mergeCell ref="I244:K244"/>
    <mergeCell ref="B245:E245"/>
    <mergeCell ref="I245:K245"/>
    <mergeCell ref="B260:D260"/>
    <mergeCell ref="B259:D259"/>
    <mergeCell ref="B261:D261"/>
    <mergeCell ref="C330:J330"/>
    <mergeCell ref="I322:J322"/>
    <mergeCell ref="I387:J387"/>
    <mergeCell ref="I388:J388"/>
    <mergeCell ref="I389:J389"/>
    <mergeCell ref="C323:D323"/>
    <mergeCell ref="C322:D322"/>
    <mergeCell ref="D335:G336"/>
    <mergeCell ref="D339:G343"/>
    <mergeCell ref="I326:J326"/>
    <mergeCell ref="B326:D326"/>
    <mergeCell ref="C328:J328"/>
    <mergeCell ref="I373:J373"/>
    <mergeCell ref="I374:J374"/>
    <mergeCell ref="I375:J375"/>
    <mergeCell ref="I378:J378"/>
    <mergeCell ref="I323:J323"/>
    <mergeCell ref="I324:J324"/>
    <mergeCell ref="C325:D325"/>
    <mergeCell ref="C324:D324"/>
    <mergeCell ref="A378:D378"/>
    <mergeCell ref="A377:D377"/>
    <mergeCell ref="I372:J372"/>
    <mergeCell ref="A372:D372"/>
    <mergeCell ref="I325:J325"/>
    <mergeCell ref="A376:D376"/>
    <mergeCell ref="B345:K345"/>
    <mergeCell ref="B346:K365"/>
    <mergeCell ref="B250:K250"/>
    <mergeCell ref="B252:D252"/>
    <mergeCell ref="B253:D253"/>
    <mergeCell ref="B254:D254"/>
    <mergeCell ref="B332:K332"/>
    <mergeCell ref="H334:I334"/>
    <mergeCell ref="H338:I338"/>
    <mergeCell ref="B262:D262"/>
    <mergeCell ref="B265:K265"/>
    <mergeCell ref="C288:D288"/>
    <mergeCell ref="C289:D289"/>
    <mergeCell ref="C290:D290"/>
    <mergeCell ref="B285:J285"/>
    <mergeCell ref="B286:D286"/>
    <mergeCell ref="C291:D291"/>
    <mergeCell ref="C292:D292"/>
    <mergeCell ref="C293:D293"/>
    <mergeCell ref="C294:D294"/>
    <mergeCell ref="I287:J287"/>
    <mergeCell ref="I288:J288"/>
    <mergeCell ref="I289:J289"/>
    <mergeCell ref="I290:J290"/>
    <mergeCell ref="A434:K449"/>
    <mergeCell ref="I427:J427"/>
    <mergeCell ref="I428:J428"/>
    <mergeCell ref="I429:J429"/>
    <mergeCell ref="I430:J430"/>
    <mergeCell ref="I431:J431"/>
    <mergeCell ref="I421:J421"/>
    <mergeCell ref="I422:J422"/>
    <mergeCell ref="I423:J423"/>
    <mergeCell ref="I424:J424"/>
    <mergeCell ref="I425:J425"/>
    <mergeCell ref="I426:J426"/>
    <mergeCell ref="I413:J413"/>
    <mergeCell ref="I414:J414"/>
    <mergeCell ref="I415:J415"/>
    <mergeCell ref="I418:J418"/>
    <mergeCell ref="I419:J419"/>
    <mergeCell ref="I420:J420"/>
    <mergeCell ref="I409:J409"/>
    <mergeCell ref="I410:J410"/>
    <mergeCell ref="A433:K433"/>
    <mergeCell ref="I411:J411"/>
    <mergeCell ref="I412:J412"/>
    <mergeCell ref="A410:D410"/>
    <mergeCell ref="I416:J416"/>
    <mergeCell ref="I417:J417"/>
    <mergeCell ref="A417:D417"/>
    <mergeCell ref="A418:D418"/>
    <mergeCell ref="A419:D419"/>
    <mergeCell ref="A420:D420"/>
    <mergeCell ref="A409:D409"/>
  </mergeCells>
  <printOptions horizontalCentered="1"/>
  <pageMargins left="0.23622047244094491" right="0.23622047244094491" top="0.55118110236220474" bottom="0" header="0.31496062992125984" footer="0.31496062992125984"/>
  <pageSetup paperSize="9" scale="59" fitToHeight="30" orientation="portrait" r:id="rId1"/>
  <headerFooter alignWithMargins="0">
    <oddFooter>&amp;RPágina &amp;P</oddFooter>
  </headerFooter>
  <rowBreaks count="9" manualBreakCount="9">
    <brk id="60" max="10" man="1"/>
    <brk id="123" max="16383" man="1"/>
    <brk id="180" max="10" man="1"/>
    <brk id="228" max="10" man="1"/>
    <brk id="281" max="10" man="1"/>
    <brk id="320" max="16383" man="1"/>
    <brk id="365" max="16383" man="1"/>
    <brk id="402" max="10" man="1"/>
    <brk id="449"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88"/>
  <sheetViews>
    <sheetView topLeftCell="A70" zoomScaleNormal="100" workbookViewId="0">
      <selection activeCell="A45" sqref="A45:G94"/>
    </sheetView>
  </sheetViews>
  <sheetFormatPr baseColWidth="10" defaultRowHeight="14.4" x14ac:dyDescent="0.3"/>
  <cols>
    <col min="1" max="1" width="2" customWidth="1"/>
    <col min="2" max="2" width="6.6640625" customWidth="1"/>
    <col min="3" max="3" width="7.88671875" customWidth="1"/>
    <col min="4" max="4" width="33.33203125" customWidth="1"/>
    <col min="5" max="5" width="34.88671875" customWidth="1"/>
    <col min="6" max="6" width="8.44140625" customWidth="1"/>
    <col min="7" max="7" width="5.109375" customWidth="1"/>
    <col min="8" max="8" width="6.88671875" hidden="1" customWidth="1"/>
    <col min="9" max="9" width="1.5546875" customWidth="1"/>
    <col min="10" max="10" width="4.33203125" customWidth="1"/>
    <col min="12" max="12" width="27" customWidth="1"/>
    <col min="13" max="13" width="14.44140625" customWidth="1"/>
    <col min="14" max="14" width="23.6640625" customWidth="1"/>
    <col min="15" max="15" width="12.88671875" customWidth="1"/>
    <col min="16" max="16" width="1.44140625" customWidth="1"/>
  </cols>
  <sheetData>
    <row r="1" spans="9:18" x14ac:dyDescent="0.3">
      <c r="I1" s="17"/>
      <c r="J1" s="17"/>
      <c r="K1" s="17"/>
      <c r="L1" s="17"/>
      <c r="M1" s="17"/>
      <c r="N1" s="17"/>
      <c r="O1" s="17"/>
      <c r="P1" s="17"/>
      <c r="Q1" s="17"/>
      <c r="R1" s="17"/>
    </row>
    <row r="2" spans="9:18" x14ac:dyDescent="0.3">
      <c r="I2" s="16"/>
      <c r="J2" s="33" t="s">
        <v>16</v>
      </c>
      <c r="K2" s="33"/>
      <c r="L2" s="32"/>
      <c r="M2" s="33"/>
      <c r="N2" s="33"/>
      <c r="O2" s="34"/>
      <c r="P2" s="16"/>
      <c r="Q2" s="32"/>
      <c r="R2" s="32"/>
    </row>
    <row r="3" spans="9:18" x14ac:dyDescent="0.3">
      <c r="I3" s="16"/>
      <c r="J3" s="33" t="s">
        <v>17</v>
      </c>
      <c r="K3" s="33"/>
      <c r="L3" s="32"/>
      <c r="M3" s="33"/>
      <c r="N3" s="33"/>
      <c r="O3" s="34"/>
      <c r="P3" s="16"/>
      <c r="Q3" s="32"/>
      <c r="R3" s="32"/>
    </row>
    <row r="4" spans="9:18" ht="15" thickBot="1" x14ac:dyDescent="0.35">
      <c r="I4" s="17"/>
      <c r="J4" s="17"/>
      <c r="K4" s="15"/>
      <c r="L4" s="15"/>
      <c r="M4" s="15"/>
      <c r="N4" s="15"/>
      <c r="O4" s="15"/>
      <c r="P4" s="17"/>
      <c r="Q4" s="17"/>
      <c r="R4" s="17"/>
    </row>
    <row r="5" spans="9:18" x14ac:dyDescent="0.3">
      <c r="I5" s="7"/>
      <c r="J5" s="8"/>
      <c r="K5" s="8"/>
      <c r="L5" s="8"/>
      <c r="M5" s="8"/>
      <c r="N5" s="8"/>
      <c r="O5" s="8"/>
      <c r="P5" s="1"/>
    </row>
    <row r="6" spans="9:18" x14ac:dyDescent="0.3">
      <c r="I6" s="10"/>
      <c r="J6" s="6"/>
      <c r="K6" s="6"/>
      <c r="L6" s="6"/>
      <c r="M6" s="6"/>
      <c r="N6" s="6"/>
      <c r="O6" s="6"/>
      <c r="P6" s="3"/>
    </row>
    <row r="7" spans="9:18" x14ac:dyDescent="0.3">
      <c r="I7" s="10"/>
      <c r="J7" s="6"/>
      <c r="K7" s="6"/>
      <c r="L7" s="6"/>
      <c r="M7" s="6"/>
      <c r="N7" s="6"/>
      <c r="O7" s="6"/>
      <c r="P7" s="3"/>
    </row>
    <row r="8" spans="9:18" x14ac:dyDescent="0.3">
      <c r="I8" s="10"/>
      <c r="J8" s="6"/>
      <c r="K8" s="6"/>
      <c r="L8" s="6"/>
      <c r="M8" s="6"/>
      <c r="N8" s="6"/>
      <c r="O8" s="6"/>
      <c r="P8" s="3"/>
    </row>
    <row r="9" spans="9:18" x14ac:dyDescent="0.3">
      <c r="I9" s="10"/>
      <c r="J9" s="6"/>
      <c r="K9" s="6"/>
      <c r="L9" s="6"/>
      <c r="M9" s="6"/>
      <c r="N9" s="6"/>
      <c r="O9" s="6"/>
      <c r="P9" s="3"/>
    </row>
    <row r="10" spans="9:18" ht="15" thickBot="1" x14ac:dyDescent="0.35">
      <c r="I10" s="12"/>
      <c r="J10" s="13"/>
      <c r="K10" s="13"/>
      <c r="L10" s="13"/>
      <c r="M10" s="13"/>
      <c r="N10" s="13"/>
      <c r="O10" s="13"/>
      <c r="P10" s="4"/>
    </row>
    <row r="11" spans="9:18" x14ac:dyDescent="0.3">
      <c r="J11" s="17"/>
    </row>
    <row r="12" spans="9:18" ht="17.399999999999999" x14ac:dyDescent="0.3">
      <c r="J12" s="19" t="s">
        <v>29</v>
      </c>
    </row>
    <row r="13" spans="9:18" ht="15" thickBot="1" x14ac:dyDescent="0.35"/>
    <row r="14" spans="9:18" ht="24.75" customHeight="1" x14ac:dyDescent="0.3">
      <c r="J14" s="17"/>
      <c r="K14" s="772" t="s">
        <v>244</v>
      </c>
      <c r="L14" s="773"/>
      <c r="M14" s="132">
        <v>10000</v>
      </c>
    </row>
    <row r="15" spans="9:18" ht="24" customHeight="1" x14ac:dyDescent="0.3">
      <c r="K15" s="774" t="s">
        <v>30</v>
      </c>
      <c r="L15" s="775"/>
      <c r="M15" s="219"/>
    </row>
    <row r="16" spans="9:18" ht="24" customHeight="1" x14ac:dyDescent="0.3">
      <c r="K16" s="776" t="s">
        <v>31</v>
      </c>
      <c r="L16" s="777"/>
      <c r="M16" s="220">
        <v>0.01</v>
      </c>
    </row>
    <row r="17" spans="10:15" ht="24" customHeight="1" x14ac:dyDescent="0.3">
      <c r="K17" s="776" t="s">
        <v>32</v>
      </c>
      <c r="L17" s="777"/>
      <c r="M17" s="130">
        <v>20</v>
      </c>
    </row>
    <row r="18" spans="10:15" ht="24" customHeight="1" thickBot="1" x14ac:dyDescent="0.35">
      <c r="K18" s="778" t="s">
        <v>33</v>
      </c>
      <c r="L18" s="779"/>
      <c r="M18" s="131">
        <v>2</v>
      </c>
    </row>
    <row r="19" spans="10:15" ht="24" customHeight="1" x14ac:dyDescent="0.3"/>
    <row r="20" spans="10:15" ht="24" customHeight="1" x14ac:dyDescent="0.3">
      <c r="J20" s="19" t="s">
        <v>85</v>
      </c>
    </row>
    <row r="21" spans="10:15" ht="24" customHeight="1" thickBot="1" x14ac:dyDescent="0.35"/>
    <row r="22" spans="10:15" ht="24" customHeight="1" thickBot="1" x14ac:dyDescent="0.35">
      <c r="K22" s="43"/>
      <c r="L22" s="44"/>
      <c r="M22" s="44"/>
      <c r="N22" s="44"/>
      <c r="O22" s="45"/>
    </row>
    <row r="23" spans="10:15" ht="35.25" customHeight="1" thickBot="1" x14ac:dyDescent="0.35">
      <c r="K23" s="35" t="s">
        <v>34</v>
      </c>
      <c r="L23" s="36" t="s">
        <v>35</v>
      </c>
      <c r="M23" s="36" t="s">
        <v>36</v>
      </c>
      <c r="N23" s="36" t="s">
        <v>37</v>
      </c>
      <c r="O23" s="37" t="s">
        <v>38</v>
      </c>
    </row>
    <row r="24" spans="10:15" ht="14.25" customHeight="1" x14ac:dyDescent="0.3">
      <c r="K24" s="23">
        <v>1</v>
      </c>
      <c r="L24" s="39">
        <f>$M$14</f>
        <v>10000</v>
      </c>
      <c r="M24" s="40">
        <f>IF(OR($M$18=1,$M$18=2),0,$M$14/$M$17)</f>
        <v>0</v>
      </c>
      <c r="N24" s="39">
        <f>$L$24-$M$24</f>
        <v>10000</v>
      </c>
      <c r="O24" s="42">
        <f>$M$16*$L$24</f>
        <v>100</v>
      </c>
    </row>
    <row r="25" spans="10:15" ht="14.25" customHeight="1" x14ac:dyDescent="0.3">
      <c r="K25" s="23">
        <v>2</v>
      </c>
      <c r="L25" s="39">
        <f>$N$24</f>
        <v>10000</v>
      </c>
      <c r="M25" s="41">
        <f>IF($M$18=2,0,$M$14/($M$17-$M$18))</f>
        <v>0</v>
      </c>
      <c r="N25" s="39">
        <f>$L$25-$M$25</f>
        <v>10000</v>
      </c>
      <c r="O25" s="42">
        <f>$M$16*$L$25</f>
        <v>100</v>
      </c>
    </row>
    <row r="26" spans="10:15" ht="14.25" customHeight="1" x14ac:dyDescent="0.3">
      <c r="K26" s="23">
        <v>3</v>
      </c>
      <c r="L26" s="39">
        <f>$N$25</f>
        <v>10000</v>
      </c>
      <c r="M26" s="41">
        <f>IF($L$26=0,0,$M$14/($M$17-$M$18))</f>
        <v>555.55555555555554</v>
      </c>
      <c r="N26" s="39">
        <f>$L$26-$M$26</f>
        <v>9444.4444444444453</v>
      </c>
      <c r="O26" s="42">
        <f>$M$16*$L$26</f>
        <v>100</v>
      </c>
    </row>
    <row r="27" spans="10:15" ht="15" customHeight="1" x14ac:dyDescent="0.3">
      <c r="K27" s="23">
        <v>4</v>
      </c>
      <c r="L27" s="39">
        <f>$N$26</f>
        <v>9444.4444444444453</v>
      </c>
      <c r="M27" s="41">
        <f>IF($L$27=0,0,$M$14/($M$17-$M$18))</f>
        <v>555.55555555555554</v>
      </c>
      <c r="N27" s="39">
        <f>$L$27-$M$27</f>
        <v>8888.8888888888905</v>
      </c>
      <c r="O27" s="42">
        <f>$M$16*$L$27</f>
        <v>94.444444444444457</v>
      </c>
    </row>
    <row r="28" spans="10:15" x14ac:dyDescent="0.3">
      <c r="K28" s="23">
        <v>5</v>
      </c>
      <c r="L28" s="39">
        <f>$N$27</f>
        <v>8888.8888888888905</v>
      </c>
      <c r="M28" s="41">
        <f>IF($L$28=0,0,$M$14/($M$17-$M$18))</f>
        <v>555.55555555555554</v>
      </c>
      <c r="N28" s="39">
        <f>$L$28-$M$28</f>
        <v>8333.3333333333358</v>
      </c>
      <c r="O28" s="42">
        <f>$M$16*$L$28</f>
        <v>88.8888888888889</v>
      </c>
    </row>
    <row r="29" spans="10:15" x14ac:dyDescent="0.3">
      <c r="K29" s="23">
        <v>6</v>
      </c>
      <c r="L29" s="39">
        <f>$N$28</f>
        <v>8333.3333333333358</v>
      </c>
      <c r="M29" s="41">
        <f>IF($L$29=0,0,$M$14/($M$17-$M$18))</f>
        <v>555.55555555555554</v>
      </c>
      <c r="N29" s="39">
        <f>$L$29-$M$29</f>
        <v>7777.7777777777801</v>
      </c>
      <c r="O29" s="42">
        <f>$M$16*$L$29</f>
        <v>83.333333333333357</v>
      </c>
    </row>
    <row r="30" spans="10:15" x14ac:dyDescent="0.3">
      <c r="K30" s="23">
        <v>7</v>
      </c>
      <c r="L30" s="39">
        <f>$N$29</f>
        <v>7777.7777777777801</v>
      </c>
      <c r="M30" s="41">
        <f>IF($L$30=0,0,$M$14/($M$17-$M$18))</f>
        <v>555.55555555555554</v>
      </c>
      <c r="N30" s="39">
        <f>$L$30-$M$30</f>
        <v>7222.2222222222244</v>
      </c>
      <c r="O30" s="42">
        <f>$M$16*$L$30</f>
        <v>77.7777777777778</v>
      </c>
    </row>
    <row r="31" spans="10:15" x14ac:dyDescent="0.3">
      <c r="K31" s="23">
        <v>8</v>
      </c>
      <c r="L31" s="39">
        <f>$N$30</f>
        <v>7222.2222222222244</v>
      </c>
      <c r="M31" s="41">
        <f>IF($L$31=0,0,$M$14/($M$17-$M$18))</f>
        <v>555.55555555555554</v>
      </c>
      <c r="N31" s="39">
        <f>$L$31-$M$31</f>
        <v>6666.6666666666688</v>
      </c>
      <c r="O31" s="42">
        <f>$M$16*$L$31</f>
        <v>72.222222222222243</v>
      </c>
    </row>
    <row r="32" spans="10:15" x14ac:dyDescent="0.3">
      <c r="K32" s="23">
        <v>9</v>
      </c>
      <c r="L32" s="39">
        <f>$N$31</f>
        <v>6666.6666666666688</v>
      </c>
      <c r="M32" s="41">
        <f>IF($L$32=0,0,$M$14/($M$17-$M$18))</f>
        <v>555.55555555555554</v>
      </c>
      <c r="N32" s="39">
        <f>$L$32-$M$32</f>
        <v>6111.1111111111131</v>
      </c>
      <c r="O32" s="42">
        <f>$M$16*$L$32</f>
        <v>66.666666666666686</v>
      </c>
    </row>
    <row r="33" spans="1:15" ht="16.5" customHeight="1" x14ac:dyDescent="0.3">
      <c r="K33" s="23">
        <v>10</v>
      </c>
      <c r="L33" s="39">
        <f>$N$32</f>
        <v>6111.1111111111131</v>
      </c>
      <c r="M33" s="41">
        <f>IF($L$33=0,0,$M$14/($M$17-$M$18))</f>
        <v>555.55555555555554</v>
      </c>
      <c r="N33" s="39">
        <f>$L$33-$M$33</f>
        <v>5555.5555555555575</v>
      </c>
      <c r="O33" s="42">
        <f>$M$16*$L$33</f>
        <v>61.111111111111136</v>
      </c>
    </row>
    <row r="34" spans="1:15" ht="14.25" customHeight="1" x14ac:dyDescent="0.3">
      <c r="K34" s="23">
        <v>11</v>
      </c>
      <c r="L34" s="39">
        <f>$N$33</f>
        <v>5555.5555555555575</v>
      </c>
      <c r="M34" s="41">
        <f>IF($L$34=0,0,$M$14/($M$17-$M$18))</f>
        <v>555.55555555555554</v>
      </c>
      <c r="N34" s="39">
        <f>$L$34-$M$34</f>
        <v>5000.0000000000018</v>
      </c>
      <c r="O34" s="42">
        <f>$M$16*$L$34</f>
        <v>55.555555555555578</v>
      </c>
    </row>
    <row r="35" spans="1:15" x14ac:dyDescent="0.3">
      <c r="K35" s="23">
        <v>12</v>
      </c>
      <c r="L35" s="39">
        <f>$N$34</f>
        <v>5000.0000000000018</v>
      </c>
      <c r="M35" s="41">
        <f>IF($L$35=0,0,$M$14/($M$17-$M$18))</f>
        <v>555.55555555555554</v>
      </c>
      <c r="N35" s="39">
        <f>$L$35-$M$35</f>
        <v>4444.4444444444462</v>
      </c>
      <c r="O35" s="42">
        <f>$M$16*$L$35</f>
        <v>50.000000000000021</v>
      </c>
    </row>
    <row r="36" spans="1:15" ht="14.25" customHeight="1" x14ac:dyDescent="0.3">
      <c r="K36" s="23">
        <v>13</v>
      </c>
      <c r="L36" s="39">
        <f>$N$35</f>
        <v>4444.4444444444462</v>
      </c>
      <c r="M36" s="41">
        <f>IF($L$36=0,0,$M$14/($M$17-$M$18))</f>
        <v>555.55555555555554</v>
      </c>
      <c r="N36" s="39">
        <f>$L$36-$M$36</f>
        <v>3888.8888888888905</v>
      </c>
      <c r="O36" s="42">
        <f>$M$16*$L$36</f>
        <v>44.444444444444464</v>
      </c>
    </row>
    <row r="37" spans="1:15" ht="14.25" customHeight="1" x14ac:dyDescent="0.3">
      <c r="K37" s="23">
        <v>14</v>
      </c>
      <c r="L37" s="39">
        <f>$N$36</f>
        <v>3888.8888888888905</v>
      </c>
      <c r="M37" s="41">
        <f>IF($L$37=0,0,$M$14/($M$17-$M$18))</f>
        <v>555.55555555555554</v>
      </c>
      <c r="N37" s="39">
        <f>$L$37-$M$37</f>
        <v>3333.3333333333348</v>
      </c>
      <c r="O37" s="42">
        <f>$M$16*$L$37</f>
        <v>38.888888888888907</v>
      </c>
    </row>
    <row r="38" spans="1:15" x14ac:dyDescent="0.3">
      <c r="K38" s="23">
        <v>15</v>
      </c>
      <c r="L38" s="39">
        <f>$N$37</f>
        <v>3333.3333333333348</v>
      </c>
      <c r="M38" s="41">
        <f>IF($L$38=0,0,$M$14/($M$17-$M$18))</f>
        <v>555.55555555555554</v>
      </c>
      <c r="N38" s="39">
        <f>$L$38-$M$38</f>
        <v>2777.7777777777792</v>
      </c>
      <c r="O38" s="42">
        <f>$M$16*$L$38</f>
        <v>33.33333333333335</v>
      </c>
    </row>
    <row r="39" spans="1:15" ht="14.25" customHeight="1" x14ac:dyDescent="0.3">
      <c r="K39" s="23">
        <v>16</v>
      </c>
      <c r="L39" s="39">
        <f>$N$38</f>
        <v>2777.7777777777792</v>
      </c>
      <c r="M39" s="41">
        <f>IF($L$39=0,0,$M$14/($M$17-$M$18))</f>
        <v>555.55555555555554</v>
      </c>
      <c r="N39" s="39">
        <f>$L$39-$M$39</f>
        <v>2222.2222222222235</v>
      </c>
      <c r="O39" s="42">
        <f>$M$16*$L$39</f>
        <v>27.777777777777793</v>
      </c>
    </row>
    <row r="40" spans="1:15" ht="14.25" customHeight="1" x14ac:dyDescent="0.3">
      <c r="K40" s="23">
        <v>17</v>
      </c>
      <c r="L40" s="39">
        <f>$N$39</f>
        <v>2222.2222222222235</v>
      </c>
      <c r="M40" s="41">
        <f>IF($L$40=0,0,$M$14/($M$17-$M$18))</f>
        <v>555.55555555555554</v>
      </c>
      <c r="N40" s="39">
        <f>$L$40-$M$40</f>
        <v>1666.6666666666679</v>
      </c>
      <c r="O40" s="42">
        <f>$M$16*$L$40</f>
        <v>22.222222222222236</v>
      </c>
    </row>
    <row r="41" spans="1:15" ht="14.25" customHeight="1" x14ac:dyDescent="0.3">
      <c r="K41" s="23">
        <v>18</v>
      </c>
      <c r="L41" s="39">
        <f>$N$40</f>
        <v>1666.6666666666679</v>
      </c>
      <c r="M41" s="41">
        <f>IF($L$41=0,0,$M$14/($M$17-$M$18))</f>
        <v>555.55555555555554</v>
      </c>
      <c r="N41" s="39">
        <f>$L$41-$M$41</f>
        <v>1111.1111111111122</v>
      </c>
      <c r="O41" s="42">
        <f>$M$16*$L$41</f>
        <v>16.666666666666679</v>
      </c>
    </row>
    <row r="42" spans="1:15" ht="14.25" customHeight="1" x14ac:dyDescent="0.3">
      <c r="K42" s="23">
        <v>19</v>
      </c>
      <c r="L42" s="39">
        <f>$N$41</f>
        <v>1111.1111111111122</v>
      </c>
      <c r="M42" s="41">
        <f>IF($L$42=0,0,$M$14/($M$17-$M$18))</f>
        <v>555.55555555555554</v>
      </c>
      <c r="N42" s="39">
        <f>$L$42-$M$42</f>
        <v>555.55555555555668</v>
      </c>
      <c r="O42" s="42">
        <f>$M$16*$L$42</f>
        <v>11.111111111111123</v>
      </c>
    </row>
    <row r="43" spans="1:15" ht="14.25" customHeight="1" x14ac:dyDescent="0.3">
      <c r="K43" s="23">
        <v>20</v>
      </c>
      <c r="L43" s="39">
        <f>$N$42</f>
        <v>555.55555555555668</v>
      </c>
      <c r="M43" s="41">
        <f>IF($L$43=0,0,$M$14/($M$17-$M$18))</f>
        <v>555.55555555555554</v>
      </c>
      <c r="N43" s="39">
        <f>$L$43-$M$43</f>
        <v>1.1368683772161603E-12</v>
      </c>
      <c r="O43" s="42">
        <f>$M$16*$L$43</f>
        <v>5.5555555555555669</v>
      </c>
    </row>
    <row r="44" spans="1:15" ht="9.75" customHeight="1" x14ac:dyDescent="0.3">
      <c r="A44" s="18"/>
      <c r="B44" s="18"/>
      <c r="C44" s="18"/>
      <c r="D44" s="18"/>
      <c r="E44" s="18"/>
      <c r="F44" s="18"/>
      <c r="G44" s="18"/>
    </row>
    <row r="45" spans="1:15" x14ac:dyDescent="0.3">
      <c r="A45" s="17"/>
      <c r="B45" s="17"/>
      <c r="C45" s="17"/>
      <c r="D45" s="17"/>
      <c r="E45" s="17"/>
      <c r="F45" s="17"/>
      <c r="G45" s="17"/>
      <c r="H45" s="17"/>
      <c r="I45" s="17"/>
      <c r="J45" s="17"/>
    </row>
    <row r="46" spans="1:15" x14ac:dyDescent="0.3">
      <c r="A46" s="16"/>
      <c r="B46" s="33" t="s">
        <v>16</v>
      </c>
      <c r="C46" s="33"/>
      <c r="D46" s="32"/>
      <c r="E46" s="33"/>
      <c r="F46" s="33"/>
      <c r="G46" s="34"/>
      <c r="H46" s="34"/>
      <c r="I46" s="32"/>
      <c r="J46" s="32"/>
    </row>
    <row r="47" spans="1:15" x14ac:dyDescent="0.3">
      <c r="A47" s="16"/>
      <c r="B47" s="33" t="s">
        <v>17</v>
      </c>
      <c r="C47" s="33"/>
      <c r="D47" s="32"/>
      <c r="E47" s="33"/>
      <c r="F47" s="33"/>
      <c r="G47" s="34"/>
      <c r="H47" s="34"/>
      <c r="I47" s="32"/>
      <c r="J47" s="32"/>
    </row>
    <row r="48" spans="1:15" ht="15" thickBot="1" x14ac:dyDescent="0.35">
      <c r="A48" s="17"/>
      <c r="B48" s="17"/>
      <c r="C48" s="15"/>
      <c r="D48" s="15"/>
      <c r="E48" s="15"/>
      <c r="F48" s="15"/>
      <c r="G48" s="15"/>
      <c r="H48" s="15"/>
      <c r="I48" s="17"/>
      <c r="J48" s="17"/>
    </row>
    <row r="49" spans="1:7" x14ac:dyDescent="0.3">
      <c r="A49" s="7"/>
      <c r="B49" s="8"/>
      <c r="C49" s="8"/>
      <c r="D49" s="8"/>
      <c r="E49" s="8"/>
      <c r="F49" s="8"/>
      <c r="G49" s="9"/>
    </row>
    <row r="50" spans="1:7" x14ac:dyDescent="0.3">
      <c r="A50" s="10"/>
      <c r="B50" s="6"/>
      <c r="C50" s="6"/>
      <c r="D50" s="6"/>
      <c r="E50" s="6"/>
      <c r="F50" s="6"/>
      <c r="G50" s="11"/>
    </row>
    <row r="51" spans="1:7" x14ac:dyDescent="0.3">
      <c r="A51" s="10"/>
      <c r="B51" s="6"/>
      <c r="C51" s="6"/>
      <c r="D51" s="6"/>
      <c r="E51" s="6"/>
      <c r="F51" s="6"/>
      <c r="G51" s="11"/>
    </row>
    <row r="52" spans="1:7" x14ac:dyDescent="0.3">
      <c r="A52" s="10"/>
      <c r="B52" s="6"/>
      <c r="C52" s="6"/>
      <c r="D52" s="6"/>
      <c r="E52" s="6"/>
      <c r="F52" s="6"/>
      <c r="G52" s="11"/>
    </row>
    <row r="53" spans="1:7" x14ac:dyDescent="0.3">
      <c r="A53" s="10"/>
      <c r="B53" s="6"/>
      <c r="C53" s="6"/>
      <c r="D53" s="6"/>
      <c r="E53" s="6"/>
      <c r="F53" s="6"/>
      <c r="G53" s="11"/>
    </row>
    <row r="54" spans="1:7" ht="15" thickBot="1" x14ac:dyDescent="0.35">
      <c r="A54" s="12"/>
      <c r="B54" s="13"/>
      <c r="C54" s="13"/>
      <c r="D54" s="13"/>
      <c r="E54" s="13"/>
      <c r="F54" s="13"/>
      <c r="G54" s="14"/>
    </row>
    <row r="55" spans="1:7" x14ac:dyDescent="0.3">
      <c r="A55" s="6"/>
      <c r="B55" s="6"/>
      <c r="C55" s="6"/>
      <c r="D55" s="6"/>
      <c r="E55" s="6"/>
      <c r="F55" s="6"/>
      <c r="G55" s="6"/>
    </row>
    <row r="56" spans="1:7" ht="17.399999999999999" x14ac:dyDescent="0.3">
      <c r="A56" s="6"/>
      <c r="B56" s="19" t="s">
        <v>39</v>
      </c>
      <c r="C56" s="20"/>
      <c r="D56" s="20"/>
      <c r="E56" s="20"/>
      <c r="F56" s="6"/>
      <c r="G56" s="6"/>
    </row>
    <row r="57" spans="1:7" ht="15" thickBot="1" x14ac:dyDescent="0.35"/>
    <row r="58" spans="1:7" ht="16.2" thickBot="1" x14ac:dyDescent="0.35">
      <c r="B58" s="769" t="s">
        <v>40</v>
      </c>
      <c r="C58" s="770"/>
      <c r="D58" s="770"/>
      <c r="E58" s="770"/>
      <c r="F58" s="771"/>
    </row>
    <row r="59" spans="1:7" x14ac:dyDescent="0.3">
      <c r="B59" s="24"/>
      <c r="C59" s="25"/>
      <c r="D59" s="25"/>
      <c r="E59" s="25"/>
      <c r="F59" s="22"/>
    </row>
    <row r="60" spans="1:7" x14ac:dyDescent="0.3">
      <c r="B60" s="26"/>
      <c r="C60" s="27"/>
      <c r="D60" s="27"/>
      <c r="E60" s="27"/>
      <c r="F60" s="28"/>
    </row>
    <row r="61" spans="1:7" x14ac:dyDescent="0.3">
      <c r="B61" s="26"/>
      <c r="C61" s="27"/>
      <c r="D61" s="27"/>
      <c r="E61" s="27"/>
      <c r="F61" s="28"/>
    </row>
    <row r="62" spans="1:7" x14ac:dyDescent="0.3">
      <c r="B62" s="26"/>
      <c r="C62" s="27"/>
      <c r="D62" s="27"/>
      <c r="E62" s="27"/>
      <c r="F62" s="28"/>
    </row>
    <row r="63" spans="1:7" x14ac:dyDescent="0.3">
      <c r="B63" s="26"/>
      <c r="C63" s="27"/>
      <c r="D63" s="27"/>
      <c r="E63" s="27"/>
      <c r="F63" s="28"/>
    </row>
    <row r="64" spans="1:7" x14ac:dyDescent="0.3">
      <c r="B64" s="26"/>
      <c r="C64" s="27"/>
      <c r="D64" s="27"/>
      <c r="E64" s="27"/>
      <c r="F64" s="28"/>
    </row>
    <row r="65" spans="2:6" x14ac:dyDescent="0.3">
      <c r="B65" s="26"/>
      <c r="C65" s="27"/>
      <c r="D65" s="27"/>
      <c r="E65" s="27"/>
      <c r="F65" s="28"/>
    </row>
    <row r="66" spans="2:6" x14ac:dyDescent="0.3">
      <c r="B66" s="26"/>
      <c r="C66" s="27"/>
      <c r="D66" s="27"/>
      <c r="E66" s="27"/>
      <c r="F66" s="28"/>
    </row>
    <row r="67" spans="2:6" x14ac:dyDescent="0.3">
      <c r="B67" s="26"/>
      <c r="C67" s="27"/>
      <c r="D67" s="27"/>
      <c r="E67" s="27"/>
      <c r="F67" s="28"/>
    </row>
    <row r="68" spans="2:6" x14ac:dyDescent="0.3">
      <c r="B68" s="26"/>
      <c r="C68" s="27"/>
      <c r="D68" s="27"/>
      <c r="E68" s="27"/>
      <c r="F68" s="28"/>
    </row>
    <row r="69" spans="2:6" x14ac:dyDescent="0.3">
      <c r="B69" s="26"/>
      <c r="C69" s="27"/>
      <c r="D69" s="27"/>
      <c r="E69" s="27"/>
      <c r="F69" s="28"/>
    </row>
    <row r="70" spans="2:6" x14ac:dyDescent="0.3">
      <c r="B70" s="26"/>
      <c r="C70" s="27"/>
      <c r="D70" s="27"/>
      <c r="E70" s="27"/>
      <c r="F70" s="28"/>
    </row>
    <row r="71" spans="2:6" x14ac:dyDescent="0.3">
      <c r="B71" s="26"/>
      <c r="C71" s="27"/>
      <c r="D71" s="27"/>
      <c r="E71" s="27"/>
      <c r="F71" s="28"/>
    </row>
    <row r="72" spans="2:6" x14ac:dyDescent="0.3">
      <c r="B72" s="26"/>
      <c r="C72" s="27"/>
      <c r="D72" s="27"/>
      <c r="E72" s="27"/>
      <c r="F72" s="28"/>
    </row>
    <row r="73" spans="2:6" x14ac:dyDescent="0.3">
      <c r="B73" s="26"/>
      <c r="C73" s="27"/>
      <c r="D73" s="27"/>
      <c r="E73" s="27"/>
      <c r="F73" s="28"/>
    </row>
    <row r="74" spans="2:6" x14ac:dyDescent="0.3">
      <c r="B74" s="26"/>
      <c r="C74" s="27"/>
      <c r="D74" s="27"/>
      <c r="E74" s="27"/>
      <c r="F74" s="28"/>
    </row>
    <row r="75" spans="2:6" x14ac:dyDescent="0.3">
      <c r="B75" s="26"/>
      <c r="C75" s="27"/>
      <c r="D75" s="27"/>
      <c r="E75" s="27"/>
      <c r="F75" s="28"/>
    </row>
    <row r="76" spans="2:6" x14ac:dyDescent="0.3">
      <c r="B76" s="26"/>
      <c r="C76" s="27"/>
      <c r="D76" s="27"/>
      <c r="E76" s="27"/>
      <c r="F76" s="28"/>
    </row>
    <row r="77" spans="2:6" x14ac:dyDescent="0.3">
      <c r="B77" s="26"/>
      <c r="C77" s="27"/>
      <c r="D77" s="27"/>
      <c r="E77" s="27"/>
      <c r="F77" s="28"/>
    </row>
    <row r="78" spans="2:6" x14ac:dyDescent="0.3">
      <c r="B78" s="26"/>
      <c r="C78" s="27"/>
      <c r="D78" s="27"/>
      <c r="E78" s="27"/>
      <c r="F78" s="28"/>
    </row>
    <row r="79" spans="2:6" x14ac:dyDescent="0.3">
      <c r="B79" s="26"/>
      <c r="C79" s="27"/>
      <c r="D79" s="27"/>
      <c r="E79" s="27"/>
      <c r="F79" s="28"/>
    </row>
    <row r="80" spans="2:6" x14ac:dyDescent="0.3">
      <c r="B80" s="26"/>
      <c r="C80" s="27"/>
      <c r="D80" s="27"/>
      <c r="E80" s="27"/>
      <c r="F80" s="28"/>
    </row>
    <row r="81" spans="2:6" x14ac:dyDescent="0.3">
      <c r="B81" s="26"/>
      <c r="C81" s="27"/>
      <c r="D81" s="27"/>
      <c r="E81" s="27"/>
      <c r="F81" s="28"/>
    </row>
    <row r="82" spans="2:6" x14ac:dyDescent="0.3">
      <c r="B82" s="26"/>
      <c r="C82" s="27"/>
      <c r="D82" s="27"/>
      <c r="E82" s="27"/>
      <c r="F82" s="28"/>
    </row>
    <row r="83" spans="2:6" x14ac:dyDescent="0.3">
      <c r="B83" s="26"/>
      <c r="C83" s="27"/>
      <c r="D83" s="27"/>
      <c r="E83" s="27"/>
      <c r="F83" s="28"/>
    </row>
    <row r="84" spans="2:6" x14ac:dyDescent="0.3">
      <c r="B84" s="26"/>
      <c r="C84" s="27"/>
      <c r="D84" s="27"/>
      <c r="E84" s="27"/>
      <c r="F84" s="28"/>
    </row>
    <row r="85" spans="2:6" x14ac:dyDescent="0.3">
      <c r="B85" s="26"/>
      <c r="C85" s="27"/>
      <c r="D85" s="27"/>
      <c r="E85" s="27"/>
      <c r="F85" s="28"/>
    </row>
    <row r="86" spans="2:6" x14ac:dyDescent="0.3">
      <c r="B86" s="26"/>
      <c r="C86" s="27"/>
      <c r="D86" s="27"/>
      <c r="E86" s="27"/>
      <c r="F86" s="28"/>
    </row>
    <row r="87" spans="2:6" x14ac:dyDescent="0.3">
      <c r="B87" s="26"/>
      <c r="C87" s="27"/>
      <c r="D87" s="27"/>
      <c r="E87" s="27"/>
      <c r="F87" s="28"/>
    </row>
    <row r="88" spans="2:6" ht="15" thickBot="1" x14ac:dyDescent="0.35">
      <c r="B88" s="29"/>
      <c r="C88" s="30"/>
      <c r="D88" s="30"/>
      <c r="E88" s="30"/>
      <c r="F88" s="31"/>
    </row>
  </sheetData>
  <mergeCells count="6">
    <mergeCell ref="B58:F58"/>
    <mergeCell ref="K14:L14"/>
    <mergeCell ref="K15:L15"/>
    <mergeCell ref="K16:L16"/>
    <mergeCell ref="K17:L17"/>
    <mergeCell ref="K18:L18"/>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4"/>
  <sheetViews>
    <sheetView topLeftCell="A19" zoomScale="110" zoomScaleNormal="110" workbookViewId="0">
      <selection activeCell="K1" sqref="K1:S41"/>
    </sheetView>
  </sheetViews>
  <sheetFormatPr baseColWidth="10" defaultRowHeight="14.4" x14ac:dyDescent="0.3"/>
  <cols>
    <col min="1" max="1" width="1" customWidth="1"/>
    <col min="2" max="2" width="30.44140625" customWidth="1"/>
    <col min="3" max="3" width="13.6640625" customWidth="1"/>
    <col min="4" max="4" width="18" customWidth="1"/>
    <col min="5" max="5" width="11.44140625" hidden="1" customWidth="1"/>
    <col min="6" max="6" width="15.33203125" customWidth="1"/>
    <col min="7" max="7" width="0.5546875" customWidth="1"/>
    <col min="8" max="8" width="5.6640625" customWidth="1"/>
    <col min="9" max="9" width="8.6640625" customWidth="1"/>
    <col min="10" max="10" width="0.109375" customWidth="1"/>
    <col min="16" max="16" width="10.5546875" customWidth="1"/>
    <col min="18" max="18" width="12.5546875" customWidth="1"/>
    <col min="19" max="19" width="11.44140625" customWidth="1"/>
  </cols>
  <sheetData>
    <row r="1" spans="1:19" x14ac:dyDescent="0.3">
      <c r="A1" s="49"/>
      <c r="B1" s="49"/>
      <c r="C1" s="49"/>
      <c r="D1" s="49"/>
      <c r="E1" s="49"/>
      <c r="F1" s="49"/>
      <c r="G1" s="49"/>
      <c r="H1" s="49"/>
      <c r="I1" s="49"/>
      <c r="J1" s="62"/>
      <c r="K1" s="49"/>
      <c r="L1" s="49"/>
      <c r="M1" s="49"/>
      <c r="N1" s="49"/>
      <c r="O1" s="49"/>
      <c r="P1" s="49"/>
      <c r="Q1" s="49"/>
      <c r="R1" s="49"/>
      <c r="S1" s="49"/>
    </row>
    <row r="2" spans="1:19" ht="15" customHeight="1" x14ac:dyDescent="0.3">
      <c r="A2" s="780" t="s">
        <v>52</v>
      </c>
      <c r="B2" s="780"/>
      <c r="C2" s="780"/>
      <c r="D2" s="780"/>
      <c r="E2" s="780"/>
      <c r="F2" s="780"/>
      <c r="G2" s="780"/>
      <c r="H2" s="780"/>
      <c r="I2" s="780"/>
      <c r="J2" s="63"/>
      <c r="K2" s="780" t="s">
        <v>52</v>
      </c>
      <c r="L2" s="780"/>
      <c r="M2" s="780"/>
      <c r="N2" s="780"/>
      <c r="O2" s="780"/>
      <c r="P2" s="780"/>
      <c r="Q2" s="780"/>
      <c r="R2" s="780"/>
      <c r="S2" s="780"/>
    </row>
    <row r="3" spans="1:19" ht="15" customHeight="1" x14ac:dyDescent="0.3">
      <c r="A3" s="780" t="s">
        <v>17</v>
      </c>
      <c r="B3" s="780" t="s">
        <v>78</v>
      </c>
      <c r="C3" s="780"/>
      <c r="D3" s="780"/>
      <c r="E3" s="780"/>
      <c r="F3" s="780"/>
      <c r="G3" s="780"/>
      <c r="H3" s="780"/>
      <c r="I3" s="780"/>
      <c r="J3" s="63"/>
      <c r="K3" s="780" t="s">
        <v>17</v>
      </c>
      <c r="L3" s="780" t="s">
        <v>78</v>
      </c>
      <c r="M3" s="780"/>
      <c r="N3" s="780"/>
      <c r="O3" s="780"/>
      <c r="P3" s="780"/>
      <c r="Q3" s="780"/>
      <c r="R3" s="780"/>
      <c r="S3" s="780"/>
    </row>
    <row r="4" spans="1:19" ht="15" thickBot="1" x14ac:dyDescent="0.35">
      <c r="A4" s="49"/>
      <c r="B4" s="49"/>
      <c r="C4" s="49"/>
      <c r="D4" s="49"/>
      <c r="E4" s="49"/>
      <c r="F4" s="49"/>
      <c r="G4" s="49"/>
      <c r="H4" s="49"/>
      <c r="I4" s="49"/>
      <c r="J4" s="62"/>
      <c r="K4" s="49"/>
      <c r="L4" s="49"/>
      <c r="M4" s="49"/>
      <c r="N4" s="49"/>
      <c r="O4" s="49"/>
      <c r="P4" s="49"/>
      <c r="Q4" s="49"/>
      <c r="R4" s="49"/>
      <c r="S4" s="49"/>
    </row>
    <row r="5" spans="1:19" x14ac:dyDescent="0.3">
      <c r="A5" s="7"/>
      <c r="B5" s="8"/>
      <c r="C5" s="8"/>
      <c r="D5" s="8"/>
      <c r="E5" s="8"/>
      <c r="F5" s="8"/>
      <c r="G5" s="8"/>
      <c r="H5" s="8"/>
      <c r="I5" s="9"/>
      <c r="J5" s="6"/>
      <c r="K5" s="7"/>
      <c r="L5" s="8"/>
      <c r="M5" s="8"/>
      <c r="N5" s="8"/>
      <c r="O5" s="8"/>
      <c r="P5" s="8"/>
      <c r="Q5" s="8"/>
      <c r="R5" s="9"/>
    </row>
    <row r="6" spans="1:19" x14ac:dyDescent="0.3">
      <c r="A6" s="10"/>
      <c r="B6" s="6"/>
      <c r="C6" s="6"/>
      <c r="D6" s="6"/>
      <c r="E6" s="6"/>
      <c r="F6" s="6"/>
      <c r="G6" s="6"/>
      <c r="H6" s="6"/>
      <c r="I6" s="11"/>
      <c r="J6" s="6"/>
      <c r="K6" s="10"/>
      <c r="L6" s="6"/>
      <c r="M6" s="6"/>
      <c r="N6" s="6"/>
      <c r="O6" s="6"/>
      <c r="P6" s="6"/>
      <c r="Q6" s="6"/>
      <c r="R6" s="11"/>
    </row>
    <row r="7" spans="1:19" x14ac:dyDescent="0.3">
      <c r="A7" s="10"/>
      <c r="B7" s="6"/>
      <c r="C7" s="6"/>
      <c r="D7" s="6"/>
      <c r="E7" s="6"/>
      <c r="F7" s="6"/>
      <c r="G7" s="6"/>
      <c r="H7" s="6"/>
      <c r="I7" s="11"/>
      <c r="J7" s="6"/>
      <c r="K7" s="10"/>
      <c r="L7" s="6"/>
      <c r="M7" s="6"/>
      <c r="N7" s="6"/>
      <c r="O7" s="6"/>
      <c r="P7" s="6"/>
      <c r="Q7" s="6"/>
      <c r="R7" s="11"/>
    </row>
    <row r="8" spans="1:19" x14ac:dyDescent="0.3">
      <c r="A8" s="10"/>
      <c r="B8" s="6"/>
      <c r="C8" s="6"/>
      <c r="D8" s="6"/>
      <c r="E8" s="6"/>
      <c r="F8" s="6"/>
      <c r="G8" s="6"/>
      <c r="H8" s="6"/>
      <c r="I8" s="11"/>
      <c r="J8" s="6"/>
      <c r="K8" s="10"/>
      <c r="L8" s="6"/>
      <c r="M8" s="6"/>
      <c r="N8" s="6"/>
      <c r="O8" s="6"/>
      <c r="P8" s="6"/>
      <c r="Q8" s="6"/>
      <c r="R8" s="11"/>
    </row>
    <row r="9" spans="1:19" x14ac:dyDescent="0.3">
      <c r="A9" s="10"/>
      <c r="B9" s="6"/>
      <c r="C9" s="6"/>
      <c r="D9" s="6"/>
      <c r="E9" s="6"/>
      <c r="F9" s="6"/>
      <c r="G9" s="6"/>
      <c r="H9" s="6"/>
      <c r="I9" s="11"/>
      <c r="J9" s="6"/>
      <c r="K9" s="10"/>
      <c r="L9" s="6"/>
      <c r="M9" s="6"/>
      <c r="N9" s="6"/>
      <c r="O9" s="6"/>
      <c r="P9" s="6"/>
      <c r="Q9" s="6"/>
      <c r="R9" s="11"/>
    </row>
    <row r="10" spans="1:19" ht="15" thickBot="1" x14ac:dyDescent="0.35">
      <c r="A10" s="10"/>
      <c r="B10" s="6"/>
      <c r="C10" s="6"/>
      <c r="D10" s="6"/>
      <c r="E10" s="6"/>
      <c r="F10" s="6"/>
      <c r="G10" s="6"/>
      <c r="H10" s="6"/>
      <c r="I10" s="11"/>
      <c r="J10" s="6"/>
      <c r="K10" s="12"/>
      <c r="L10" s="13"/>
      <c r="M10" s="13"/>
      <c r="N10" s="13"/>
      <c r="O10" s="13"/>
      <c r="P10" s="13"/>
      <c r="Q10" s="13"/>
      <c r="R10" s="14"/>
    </row>
    <row r="11" spans="1:19" ht="16.2" thickBot="1" x14ac:dyDescent="0.35">
      <c r="A11" s="799" t="s">
        <v>56</v>
      </c>
      <c r="B11" s="800"/>
      <c r="C11" s="800"/>
      <c r="D11" s="800"/>
      <c r="E11" s="800"/>
      <c r="F11" s="800"/>
      <c r="G11" s="800"/>
      <c r="H11" s="800"/>
      <c r="I11" s="77"/>
      <c r="J11" s="6"/>
      <c r="K11" s="6"/>
      <c r="L11" s="6"/>
      <c r="M11" s="6"/>
      <c r="N11" s="6"/>
      <c r="O11" s="6"/>
      <c r="P11" s="6"/>
    </row>
    <row r="12" spans="1:19" x14ac:dyDescent="0.3">
      <c r="A12" s="6"/>
      <c r="B12" s="6"/>
      <c r="C12" s="6"/>
      <c r="D12" s="6"/>
      <c r="E12" s="6"/>
      <c r="F12" s="6"/>
      <c r="G12" s="6"/>
      <c r="H12" s="6"/>
      <c r="I12" s="6"/>
      <c r="J12" s="6"/>
      <c r="K12" s="6"/>
      <c r="L12" s="6"/>
      <c r="M12" s="6"/>
      <c r="N12" s="6"/>
      <c r="O12" s="6"/>
      <c r="P12" s="6"/>
    </row>
    <row r="13" spans="1:19" ht="17.399999999999999" x14ac:dyDescent="0.3">
      <c r="A13" s="6"/>
      <c r="B13" s="19" t="s">
        <v>59</v>
      </c>
      <c r="C13" s="5"/>
      <c r="D13" s="5"/>
      <c r="E13" s="5"/>
      <c r="F13" s="6"/>
      <c r="G13" s="6"/>
      <c r="H13" s="6"/>
      <c r="K13" s="19" t="s">
        <v>53</v>
      </c>
      <c r="L13" s="6"/>
      <c r="M13" s="6"/>
      <c r="N13" s="6"/>
      <c r="O13" s="6"/>
      <c r="P13" s="6"/>
      <c r="Q13" s="6"/>
    </row>
    <row r="14" spans="1:19" ht="15" thickBot="1" x14ac:dyDescent="0.35"/>
    <row r="15" spans="1:19" ht="16.5" customHeight="1" thickBot="1" x14ac:dyDescent="0.35">
      <c r="B15" s="794" t="s">
        <v>57</v>
      </c>
      <c r="C15" s="795"/>
      <c r="D15" s="795"/>
      <c r="E15" s="795"/>
      <c r="F15" s="795"/>
      <c r="G15" s="795"/>
      <c r="H15" s="795"/>
      <c r="I15" s="796"/>
      <c r="K15" s="791" t="s">
        <v>58</v>
      </c>
      <c r="L15" s="792"/>
      <c r="M15" s="792"/>
      <c r="N15" s="792"/>
      <c r="O15" s="792"/>
      <c r="P15" s="792"/>
      <c r="Q15" s="792"/>
      <c r="R15" s="793"/>
    </row>
    <row r="16" spans="1:19" ht="29.25" customHeight="1" thickBot="1" x14ac:dyDescent="0.35">
      <c r="B16" s="786" t="s">
        <v>61</v>
      </c>
      <c r="C16" s="787"/>
      <c r="D16" s="787"/>
      <c r="E16" s="787"/>
      <c r="F16" s="787"/>
      <c r="G16" s="787"/>
      <c r="H16" s="787"/>
      <c r="I16" s="787"/>
      <c r="K16" s="788"/>
      <c r="L16" s="789"/>
      <c r="M16" s="789"/>
      <c r="N16" s="789"/>
      <c r="O16" s="789"/>
      <c r="P16" s="789"/>
      <c r="Q16" s="789"/>
      <c r="R16" s="790"/>
    </row>
    <row r="17" spans="2:18" ht="15" thickBot="1" x14ac:dyDescent="0.35">
      <c r="B17" s="56" t="s">
        <v>41</v>
      </c>
      <c r="C17" s="57"/>
      <c r="D17" s="57"/>
      <c r="E17" s="57"/>
      <c r="F17" s="57"/>
      <c r="G17" s="57"/>
      <c r="H17" s="57"/>
      <c r="I17" s="58"/>
      <c r="K17" s="26"/>
      <c r="L17" s="27"/>
      <c r="M17" s="27"/>
      <c r="N17" s="27"/>
      <c r="O17" s="27"/>
      <c r="P17" s="27"/>
      <c r="Q17" s="27"/>
      <c r="R17" s="28"/>
    </row>
    <row r="18" spans="2:18" ht="34.5" customHeight="1" x14ac:dyDescent="0.3">
      <c r="B18" s="54" t="s">
        <v>1</v>
      </c>
      <c r="C18" s="76" t="s">
        <v>42</v>
      </c>
      <c r="D18" s="76" t="s">
        <v>43</v>
      </c>
      <c r="E18" s="55"/>
      <c r="F18" s="76" t="s">
        <v>44</v>
      </c>
      <c r="G18" s="783" t="s">
        <v>79</v>
      </c>
      <c r="H18" s="784"/>
      <c r="I18" s="785"/>
      <c r="K18" s="26"/>
      <c r="L18" s="27"/>
      <c r="M18" s="27"/>
      <c r="N18" s="27"/>
      <c r="O18" s="27"/>
      <c r="P18" s="27"/>
      <c r="Q18" s="27"/>
      <c r="R18" s="28"/>
    </row>
    <row r="19" spans="2:18" x14ac:dyDescent="0.3">
      <c r="B19" s="23" t="s">
        <v>45</v>
      </c>
      <c r="C19" s="74">
        <v>1</v>
      </c>
      <c r="D19" s="47"/>
      <c r="E19" s="47"/>
      <c r="F19" s="73">
        <v>2</v>
      </c>
      <c r="G19" s="221"/>
      <c r="H19" s="781">
        <f>$C$19*$F$19</f>
        <v>2</v>
      </c>
      <c r="I19" s="782"/>
      <c r="K19" s="26"/>
      <c r="L19" s="27"/>
      <c r="M19" s="27"/>
      <c r="N19" s="27"/>
      <c r="O19" s="27"/>
      <c r="P19" s="27"/>
      <c r="Q19" s="27"/>
      <c r="R19" s="28"/>
    </row>
    <row r="20" spans="2:18" x14ac:dyDescent="0.3">
      <c r="B20" s="23" t="s">
        <v>46</v>
      </c>
      <c r="C20" s="74">
        <v>1</v>
      </c>
      <c r="D20" s="47"/>
      <c r="E20" s="47"/>
      <c r="F20" s="74">
        <v>2</v>
      </c>
      <c r="G20" s="221"/>
      <c r="H20" s="781">
        <f>$C$20*$F$20</f>
        <v>2</v>
      </c>
      <c r="I20" s="782"/>
      <c r="K20" s="26"/>
      <c r="L20" s="27"/>
      <c r="M20" s="27"/>
      <c r="N20" s="27"/>
      <c r="O20" s="27"/>
      <c r="P20" s="27"/>
      <c r="Q20" s="27"/>
      <c r="R20" s="28"/>
    </row>
    <row r="21" spans="2:18" ht="15" thickBot="1" x14ac:dyDescent="0.35">
      <c r="B21" s="23" t="s">
        <v>47</v>
      </c>
      <c r="C21" s="74">
        <v>1</v>
      </c>
      <c r="D21" s="47"/>
      <c r="E21" s="47"/>
      <c r="F21" s="74">
        <v>2</v>
      </c>
      <c r="G21" s="221"/>
      <c r="H21" s="781">
        <f>$C$21*$F$21</f>
        <v>2</v>
      </c>
      <c r="I21" s="782"/>
      <c r="K21" s="26"/>
      <c r="L21" s="27"/>
      <c r="M21" s="27"/>
      <c r="N21" s="27"/>
      <c r="O21" s="27"/>
      <c r="P21" s="27"/>
      <c r="Q21" s="27"/>
      <c r="R21" s="28"/>
    </row>
    <row r="22" spans="2:18" ht="15" thickBot="1" x14ac:dyDescent="0.35">
      <c r="B22" s="56" t="s">
        <v>48</v>
      </c>
      <c r="C22" s="57"/>
      <c r="D22" s="57"/>
      <c r="E22" s="57"/>
      <c r="F22" s="57"/>
      <c r="G22" s="57"/>
      <c r="H22" s="57"/>
      <c r="I22" s="58"/>
      <c r="K22" s="26"/>
      <c r="L22" s="27"/>
      <c r="M22" s="27"/>
      <c r="N22" s="27"/>
      <c r="O22" s="27"/>
      <c r="P22" s="27"/>
      <c r="Q22" s="27"/>
      <c r="R22" s="28"/>
    </row>
    <row r="23" spans="2:18" ht="31.5" customHeight="1" x14ac:dyDescent="0.3">
      <c r="B23" s="54" t="s">
        <v>1</v>
      </c>
      <c r="C23" s="76" t="s">
        <v>42</v>
      </c>
      <c r="D23" s="76" t="s">
        <v>43</v>
      </c>
      <c r="E23" s="55"/>
      <c r="F23" s="76" t="s">
        <v>44</v>
      </c>
      <c r="G23" s="783" t="s">
        <v>80</v>
      </c>
      <c r="H23" s="784"/>
      <c r="I23" s="785"/>
      <c r="K23" s="26"/>
      <c r="L23" s="27"/>
      <c r="M23" s="27"/>
      <c r="N23" s="27"/>
      <c r="O23" s="27"/>
      <c r="P23" s="27"/>
      <c r="Q23" s="27"/>
      <c r="R23" s="28"/>
    </row>
    <row r="24" spans="2:18" x14ac:dyDescent="0.3">
      <c r="B24" s="23" t="s">
        <v>45</v>
      </c>
      <c r="C24" s="74">
        <v>1</v>
      </c>
      <c r="D24" s="47"/>
      <c r="E24" s="47"/>
      <c r="F24" s="73">
        <v>2</v>
      </c>
      <c r="G24" s="221"/>
      <c r="H24" s="781">
        <f>$C$24*$F$24</f>
        <v>2</v>
      </c>
      <c r="I24" s="782"/>
      <c r="K24" s="26"/>
      <c r="L24" s="27"/>
      <c r="M24" s="27"/>
      <c r="N24" s="27"/>
      <c r="O24" s="27"/>
      <c r="P24" s="27"/>
      <c r="Q24" s="27"/>
      <c r="R24" s="28"/>
    </row>
    <row r="25" spans="2:18" x14ac:dyDescent="0.3">
      <c r="B25" s="23" t="s">
        <v>46</v>
      </c>
      <c r="C25" s="74">
        <v>1</v>
      </c>
      <c r="D25" s="47"/>
      <c r="E25" s="47"/>
      <c r="F25" s="74">
        <v>2</v>
      </c>
      <c r="G25" s="221"/>
      <c r="H25" s="781">
        <f>$C$25*$F$25</f>
        <v>2</v>
      </c>
      <c r="I25" s="782"/>
      <c r="K25" s="26"/>
      <c r="L25" s="27"/>
      <c r="M25" s="27"/>
      <c r="N25" s="27"/>
      <c r="O25" s="27"/>
      <c r="P25" s="27"/>
      <c r="Q25" s="27"/>
      <c r="R25" s="28"/>
    </row>
    <row r="26" spans="2:18" ht="15" thickBot="1" x14ac:dyDescent="0.35">
      <c r="B26" s="23" t="s">
        <v>47</v>
      </c>
      <c r="C26" s="74">
        <v>1</v>
      </c>
      <c r="D26" s="47"/>
      <c r="E26" s="47"/>
      <c r="F26" s="74">
        <v>2</v>
      </c>
      <c r="G26" s="221"/>
      <c r="H26" s="781">
        <f>$C$26*$F$26</f>
        <v>2</v>
      </c>
      <c r="I26" s="782"/>
      <c r="K26" s="26"/>
      <c r="L26" s="27"/>
      <c r="M26" s="27"/>
      <c r="N26" s="27"/>
      <c r="O26" s="27"/>
      <c r="P26" s="27"/>
      <c r="Q26" s="27"/>
      <c r="R26" s="28"/>
    </row>
    <row r="27" spans="2:18" ht="15" thickBot="1" x14ac:dyDescent="0.35">
      <c r="B27" s="56" t="s">
        <v>49</v>
      </c>
      <c r="C27" s="57">
        <v>0</v>
      </c>
      <c r="D27" s="57"/>
      <c r="E27" s="57"/>
      <c r="F27" s="57"/>
      <c r="G27" s="57"/>
      <c r="H27" s="57"/>
      <c r="I27" s="58"/>
      <c r="K27" s="26"/>
      <c r="L27" s="27"/>
      <c r="M27" s="27"/>
      <c r="N27" s="27"/>
      <c r="O27" s="27"/>
      <c r="P27" s="27"/>
      <c r="Q27" s="27"/>
      <c r="R27" s="28"/>
    </row>
    <row r="28" spans="2:18" ht="31.5" customHeight="1" x14ac:dyDescent="0.3">
      <c r="B28" s="54" t="s">
        <v>1</v>
      </c>
      <c r="C28" s="76" t="s">
        <v>42</v>
      </c>
      <c r="D28" s="76" t="s">
        <v>43</v>
      </c>
      <c r="E28" s="55"/>
      <c r="F28" s="76" t="s">
        <v>44</v>
      </c>
      <c r="G28" s="783" t="s">
        <v>81</v>
      </c>
      <c r="H28" s="784"/>
      <c r="I28" s="785"/>
      <c r="K28" s="26"/>
      <c r="L28" s="27"/>
      <c r="M28" s="27"/>
      <c r="N28" s="27"/>
      <c r="O28" s="27"/>
      <c r="P28" s="27"/>
      <c r="Q28" s="27"/>
      <c r="R28" s="28"/>
    </row>
    <row r="29" spans="2:18" x14ac:dyDescent="0.3">
      <c r="B29" s="23" t="s">
        <v>45</v>
      </c>
      <c r="C29" s="74">
        <v>1</v>
      </c>
      <c r="D29" s="47"/>
      <c r="E29" s="47"/>
      <c r="F29" s="73">
        <v>2</v>
      </c>
      <c r="G29" s="221"/>
      <c r="H29" s="781">
        <f>$C$29*$F$29</f>
        <v>2</v>
      </c>
      <c r="I29" s="782"/>
      <c r="K29" s="26"/>
      <c r="L29" s="27"/>
      <c r="M29" s="27"/>
      <c r="N29" s="27"/>
      <c r="O29" s="27"/>
      <c r="P29" s="27"/>
      <c r="Q29" s="27"/>
      <c r="R29" s="28"/>
    </row>
    <row r="30" spans="2:18" x14ac:dyDescent="0.3">
      <c r="B30" s="23" t="s">
        <v>46</v>
      </c>
      <c r="C30" s="74">
        <v>1</v>
      </c>
      <c r="D30" s="47"/>
      <c r="E30" s="47"/>
      <c r="F30" s="74">
        <v>2</v>
      </c>
      <c r="G30" s="221"/>
      <c r="H30" s="781">
        <f>$C$30*$F$30</f>
        <v>2</v>
      </c>
      <c r="I30" s="782"/>
      <c r="K30" s="26"/>
      <c r="L30" s="27"/>
      <c r="M30" s="27"/>
      <c r="N30" s="27"/>
      <c r="O30" s="27"/>
      <c r="P30" s="27"/>
      <c r="Q30" s="27"/>
      <c r="R30" s="28"/>
    </row>
    <row r="31" spans="2:18" ht="15" thickBot="1" x14ac:dyDescent="0.35">
      <c r="B31" s="23" t="s">
        <v>47</v>
      </c>
      <c r="C31" s="74">
        <v>1</v>
      </c>
      <c r="D31" s="47"/>
      <c r="E31" s="47"/>
      <c r="F31" s="74">
        <v>2</v>
      </c>
      <c r="G31" s="221"/>
      <c r="H31" s="781">
        <f>$C$31*$F$31</f>
        <v>2</v>
      </c>
      <c r="I31" s="782"/>
      <c r="K31" s="26"/>
      <c r="L31" s="27"/>
      <c r="M31" s="27"/>
      <c r="N31" s="27"/>
      <c r="O31" s="27"/>
      <c r="P31" s="27"/>
      <c r="Q31" s="27"/>
      <c r="R31" s="28"/>
    </row>
    <row r="32" spans="2:18" ht="15" thickBot="1" x14ac:dyDescent="0.35">
      <c r="B32" s="56" t="s">
        <v>50</v>
      </c>
      <c r="C32" s="57"/>
      <c r="D32" s="57"/>
      <c r="E32" s="57"/>
      <c r="F32" s="57"/>
      <c r="G32" s="57"/>
      <c r="H32" s="57"/>
      <c r="I32" s="58"/>
      <c r="K32" s="26"/>
      <c r="L32" s="27"/>
      <c r="M32" s="27"/>
      <c r="N32" s="27"/>
      <c r="O32" s="27"/>
      <c r="P32" s="27"/>
      <c r="Q32" s="27"/>
      <c r="R32" s="28"/>
    </row>
    <row r="33" spans="2:18" ht="31.5" customHeight="1" x14ac:dyDescent="0.3">
      <c r="B33" s="54" t="s">
        <v>1</v>
      </c>
      <c r="C33" s="76" t="s">
        <v>42</v>
      </c>
      <c r="D33" s="76" t="s">
        <v>43</v>
      </c>
      <c r="E33" s="55"/>
      <c r="F33" s="76" t="s">
        <v>44</v>
      </c>
      <c r="G33" s="783" t="s">
        <v>82</v>
      </c>
      <c r="H33" s="784"/>
      <c r="I33" s="785"/>
      <c r="K33" s="26"/>
      <c r="L33" s="27"/>
      <c r="M33" s="27"/>
      <c r="N33" s="27"/>
      <c r="O33" s="27"/>
      <c r="P33" s="27"/>
      <c r="Q33" s="27"/>
      <c r="R33" s="28"/>
    </row>
    <row r="34" spans="2:18" x14ac:dyDescent="0.3">
      <c r="B34" s="23" t="s">
        <v>45</v>
      </c>
      <c r="C34" s="74">
        <v>1</v>
      </c>
      <c r="D34" s="47"/>
      <c r="E34" s="47"/>
      <c r="F34" s="73">
        <v>2</v>
      </c>
      <c r="G34" s="221"/>
      <c r="H34" s="781">
        <f>$C$34*$F$34</f>
        <v>2</v>
      </c>
      <c r="I34" s="782"/>
      <c r="K34" s="26"/>
      <c r="L34" s="27"/>
      <c r="M34" s="27"/>
      <c r="N34" s="27"/>
      <c r="O34" s="27"/>
      <c r="P34" s="27"/>
      <c r="Q34" s="27"/>
      <c r="R34" s="28"/>
    </row>
    <row r="35" spans="2:18" x14ac:dyDescent="0.3">
      <c r="B35" s="23" t="s">
        <v>46</v>
      </c>
      <c r="C35" s="74">
        <v>1</v>
      </c>
      <c r="D35" s="47"/>
      <c r="E35" s="47"/>
      <c r="F35" s="74">
        <v>2</v>
      </c>
      <c r="G35" s="221"/>
      <c r="H35" s="781">
        <f>$C$35*$F$35</f>
        <v>2</v>
      </c>
      <c r="I35" s="782"/>
      <c r="K35" s="26"/>
      <c r="L35" s="27"/>
      <c r="M35" s="27"/>
      <c r="N35" s="27"/>
      <c r="O35" s="27"/>
      <c r="P35" s="27"/>
      <c r="Q35" s="27"/>
      <c r="R35" s="28"/>
    </row>
    <row r="36" spans="2:18" ht="15" thickBot="1" x14ac:dyDescent="0.35">
      <c r="B36" s="23" t="s">
        <v>47</v>
      </c>
      <c r="C36" s="74">
        <v>1</v>
      </c>
      <c r="D36" s="47"/>
      <c r="E36" s="47"/>
      <c r="F36" s="74">
        <v>2</v>
      </c>
      <c r="G36" s="221"/>
      <c r="H36" s="781">
        <f>$C$36*$F$36</f>
        <v>2</v>
      </c>
      <c r="I36" s="782"/>
      <c r="K36" s="26"/>
      <c r="L36" s="27"/>
      <c r="M36" s="27"/>
      <c r="N36" s="27"/>
      <c r="O36" s="27"/>
      <c r="P36" s="27"/>
      <c r="Q36" s="27"/>
      <c r="R36" s="28"/>
    </row>
    <row r="37" spans="2:18" ht="15" thickBot="1" x14ac:dyDescent="0.35">
      <c r="B37" s="56" t="s">
        <v>51</v>
      </c>
      <c r="C37" s="57"/>
      <c r="D37" s="57"/>
      <c r="E37" s="57"/>
      <c r="F37" s="57"/>
      <c r="G37" s="57"/>
      <c r="H37" s="57"/>
      <c r="I37" s="58"/>
      <c r="K37" s="26"/>
      <c r="L37" s="27"/>
      <c r="M37" s="27"/>
      <c r="N37" s="27"/>
      <c r="O37" s="27"/>
      <c r="P37" s="27"/>
      <c r="Q37" s="27"/>
      <c r="R37" s="28"/>
    </row>
    <row r="38" spans="2:18" ht="32.25" customHeight="1" x14ac:dyDescent="0.3">
      <c r="B38" s="54" t="s">
        <v>1</v>
      </c>
      <c r="C38" s="76" t="s">
        <v>42</v>
      </c>
      <c r="D38" s="76" t="s">
        <v>43</v>
      </c>
      <c r="E38" s="55"/>
      <c r="F38" s="76" t="s">
        <v>44</v>
      </c>
      <c r="G38" s="783" t="s">
        <v>83</v>
      </c>
      <c r="H38" s="784"/>
      <c r="I38" s="785"/>
      <c r="K38" s="26"/>
      <c r="L38" s="27"/>
      <c r="M38" s="27"/>
      <c r="N38" s="27"/>
      <c r="O38" s="27"/>
      <c r="P38" s="27"/>
      <c r="Q38" s="27"/>
      <c r="R38" s="28"/>
    </row>
    <row r="39" spans="2:18" x14ac:dyDescent="0.3">
      <c r="B39" s="23" t="s">
        <v>45</v>
      </c>
      <c r="C39" s="74">
        <v>1</v>
      </c>
      <c r="D39" s="47"/>
      <c r="E39" s="47"/>
      <c r="F39" s="73">
        <v>2</v>
      </c>
      <c r="G39" s="221"/>
      <c r="H39" s="781">
        <f>$C$39*$F$39</f>
        <v>2</v>
      </c>
      <c r="I39" s="782"/>
      <c r="K39" s="26"/>
      <c r="L39" s="27"/>
      <c r="M39" s="27"/>
      <c r="N39" s="27"/>
      <c r="O39" s="27"/>
      <c r="P39" s="27"/>
      <c r="Q39" s="27"/>
      <c r="R39" s="28"/>
    </row>
    <row r="40" spans="2:18" x14ac:dyDescent="0.3">
      <c r="B40" s="23" t="s">
        <v>46</v>
      </c>
      <c r="C40" s="74">
        <v>1</v>
      </c>
      <c r="D40" s="47"/>
      <c r="E40" s="47"/>
      <c r="F40" s="74">
        <v>2</v>
      </c>
      <c r="G40" s="221"/>
      <c r="H40" s="781">
        <f>$C$40*$F$40</f>
        <v>2</v>
      </c>
      <c r="I40" s="782"/>
      <c r="K40" s="26"/>
      <c r="L40" s="27"/>
      <c r="M40" s="27"/>
      <c r="N40" s="27"/>
      <c r="O40" s="27"/>
      <c r="P40" s="27"/>
      <c r="Q40" s="27"/>
      <c r="R40" s="28"/>
    </row>
    <row r="41" spans="2:18" ht="15" thickBot="1" x14ac:dyDescent="0.35">
      <c r="B41" s="23" t="s">
        <v>47</v>
      </c>
      <c r="C41" s="74">
        <v>1</v>
      </c>
      <c r="D41" s="47"/>
      <c r="E41" s="47"/>
      <c r="F41" s="74">
        <v>2</v>
      </c>
      <c r="G41" s="221"/>
      <c r="H41" s="781">
        <f>$C$41*$F$41</f>
        <v>2</v>
      </c>
      <c r="I41" s="782"/>
      <c r="K41" s="29"/>
      <c r="L41" s="30"/>
      <c r="M41" s="30"/>
      <c r="N41" s="30"/>
      <c r="O41" s="30"/>
      <c r="P41" s="30"/>
      <c r="Q41" s="30"/>
      <c r="R41" s="31"/>
    </row>
    <row r="42" spans="2:18" ht="14.25" customHeight="1" thickBot="1" x14ac:dyDescent="0.35">
      <c r="F42" s="125" t="s">
        <v>54</v>
      </c>
      <c r="G42" s="222">
        <f t="shared" ref="G42" si="0">G19+G20+G21+G24+G25+G26+G29+G30+G31+G34+G35+G36+G39+G40+G41</f>
        <v>0</v>
      </c>
      <c r="H42" s="797">
        <f>$H$19+$H$20+$H$21+$H$24+$H$25+$H$26+$H$29+$H$30+$H$31+$H$34+$H$35+$H$36+$H$39+$H$40+$H$41</f>
        <v>30</v>
      </c>
      <c r="I42" s="798"/>
    </row>
    <row r="43" spans="2:18" ht="11.25" customHeight="1" x14ac:dyDescent="0.3">
      <c r="B43" s="61" t="s">
        <v>55</v>
      </c>
      <c r="C43" s="61"/>
      <c r="D43" s="61"/>
    </row>
    <row r="44" spans="2:18" ht="11.25" customHeight="1" x14ac:dyDescent="0.3"/>
  </sheetData>
  <mergeCells count="30">
    <mergeCell ref="H39:I39"/>
    <mergeCell ref="H40:I40"/>
    <mergeCell ref="H41:I41"/>
    <mergeCell ref="H42:I42"/>
    <mergeCell ref="A11:H11"/>
    <mergeCell ref="H24:I24"/>
    <mergeCell ref="H25:I25"/>
    <mergeCell ref="H26:I26"/>
    <mergeCell ref="G28:I28"/>
    <mergeCell ref="H29:I29"/>
    <mergeCell ref="H34:I34"/>
    <mergeCell ref="H35:I35"/>
    <mergeCell ref="H36:I36"/>
    <mergeCell ref="G38:I38"/>
    <mergeCell ref="A2:I2"/>
    <mergeCell ref="K2:S2"/>
    <mergeCell ref="H30:I30"/>
    <mergeCell ref="H31:I31"/>
    <mergeCell ref="G33:I33"/>
    <mergeCell ref="H21:I21"/>
    <mergeCell ref="G23:I23"/>
    <mergeCell ref="A3:I3"/>
    <mergeCell ref="K3:S3"/>
    <mergeCell ref="G18:I18"/>
    <mergeCell ref="H19:I19"/>
    <mergeCell ref="H20:I20"/>
    <mergeCell ref="B16:I16"/>
    <mergeCell ref="K16:R16"/>
    <mergeCell ref="K15:R15"/>
    <mergeCell ref="B15:I15"/>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49"/>
  <sheetViews>
    <sheetView topLeftCell="A43" workbookViewId="0">
      <selection activeCell="I25" sqref="I25:P47"/>
    </sheetView>
  </sheetViews>
  <sheetFormatPr baseColWidth="10" defaultRowHeight="14.4" x14ac:dyDescent="0.3"/>
  <cols>
    <col min="1" max="1" width="1" customWidth="1"/>
    <col min="2" max="2" width="50.44140625" customWidth="1"/>
    <col min="3" max="7" width="9.33203125" customWidth="1"/>
    <col min="8" max="8" width="1.109375" customWidth="1"/>
    <col min="9" max="9" width="22.5546875" customWidth="1"/>
    <col min="10" max="10" width="9.44140625" customWidth="1"/>
    <col min="11" max="11" width="10.33203125" customWidth="1"/>
    <col min="12" max="12" width="11.109375" customWidth="1"/>
    <col min="13" max="13" width="9.33203125" customWidth="1"/>
    <col min="14" max="14" width="12.33203125" customWidth="1"/>
    <col min="15" max="15" width="10.88671875" customWidth="1"/>
    <col min="16" max="16" width="11.109375" customWidth="1"/>
  </cols>
  <sheetData>
    <row r="1" spans="1:21" x14ac:dyDescent="0.3">
      <c r="A1" s="15"/>
      <c r="B1" s="15"/>
      <c r="C1" s="15"/>
      <c r="D1" s="15"/>
      <c r="E1" s="15"/>
      <c r="F1" s="15"/>
      <c r="G1" s="15"/>
      <c r="H1" s="15"/>
      <c r="I1" s="15"/>
      <c r="J1" s="15"/>
      <c r="K1" s="15"/>
      <c r="L1" s="15"/>
      <c r="M1" s="15"/>
      <c r="N1" s="15"/>
    </row>
    <row r="2" spans="1:21" x14ac:dyDescent="0.3">
      <c r="A2" s="48" t="s">
        <v>52</v>
      </c>
      <c r="B2" s="811" t="s">
        <v>77</v>
      </c>
      <c r="C2" s="811"/>
      <c r="D2" s="811"/>
      <c r="E2" s="811"/>
      <c r="F2" s="811"/>
      <c r="G2" s="811"/>
      <c r="H2" s="812" t="s">
        <v>77</v>
      </c>
      <c r="I2" s="812"/>
      <c r="J2" s="812"/>
      <c r="K2" s="812"/>
      <c r="L2" s="812"/>
      <c r="M2" s="812"/>
      <c r="N2" s="812"/>
      <c r="O2" s="812"/>
      <c r="P2" s="812"/>
    </row>
    <row r="3" spans="1:21" ht="15" customHeight="1" x14ac:dyDescent="0.3">
      <c r="A3" s="48" t="s">
        <v>17</v>
      </c>
      <c r="B3" s="812" t="s">
        <v>78</v>
      </c>
      <c r="C3" s="812"/>
      <c r="D3" s="812"/>
      <c r="E3" s="812"/>
      <c r="F3" s="812"/>
      <c r="G3" s="812"/>
      <c r="H3" s="50" t="s">
        <v>17</v>
      </c>
      <c r="I3" s="812" t="s">
        <v>104</v>
      </c>
      <c r="J3" s="812"/>
      <c r="K3" s="812"/>
      <c r="L3" s="812"/>
      <c r="M3" s="812"/>
      <c r="N3" s="812"/>
      <c r="O3" s="72"/>
      <c r="P3" s="72"/>
      <c r="R3" s="810"/>
      <c r="S3" s="810"/>
      <c r="T3" s="810"/>
      <c r="U3" s="810"/>
    </row>
    <row r="4" spans="1:21" ht="15" thickBot="1" x14ac:dyDescent="0.35">
      <c r="A4" s="15"/>
      <c r="B4" s="15"/>
      <c r="C4" s="15"/>
      <c r="D4" s="15"/>
      <c r="E4" s="15"/>
      <c r="F4" s="15"/>
      <c r="G4" s="15"/>
      <c r="H4" s="15"/>
      <c r="I4" s="15"/>
      <c r="J4" s="15"/>
      <c r="K4" s="15"/>
      <c r="L4" s="15"/>
      <c r="M4" s="15"/>
      <c r="N4" s="15"/>
    </row>
    <row r="5" spans="1:21" x14ac:dyDescent="0.3">
      <c r="A5" s="7"/>
      <c r="B5" s="8"/>
      <c r="C5" s="8"/>
      <c r="D5" s="8"/>
      <c r="E5" s="8"/>
      <c r="F5" s="8"/>
      <c r="G5" s="8"/>
      <c r="H5" s="7"/>
      <c r="I5" s="8"/>
      <c r="J5" s="8"/>
      <c r="K5" s="8"/>
      <c r="L5" s="8"/>
      <c r="M5" s="8"/>
      <c r="N5" s="8"/>
      <c r="O5" s="81"/>
      <c r="P5" s="1"/>
    </row>
    <row r="6" spans="1:21" x14ac:dyDescent="0.3">
      <c r="A6" s="10"/>
      <c r="B6" s="6"/>
      <c r="C6" s="6"/>
      <c r="D6" s="6"/>
      <c r="E6" s="6"/>
      <c r="F6" s="6"/>
      <c r="G6" s="6"/>
      <c r="H6" s="10"/>
      <c r="I6" s="6"/>
      <c r="J6" s="6"/>
      <c r="K6" s="6"/>
      <c r="L6" s="6"/>
      <c r="M6" s="6"/>
      <c r="N6" s="6"/>
      <c r="O6" s="2"/>
      <c r="P6" s="3"/>
    </row>
    <row r="7" spans="1:21" x14ac:dyDescent="0.3">
      <c r="A7" s="10"/>
      <c r="B7" s="6"/>
      <c r="C7" s="6"/>
      <c r="D7" s="6"/>
      <c r="E7" s="6"/>
      <c r="F7" s="6"/>
      <c r="G7" s="6"/>
      <c r="H7" s="10"/>
      <c r="I7" s="6"/>
      <c r="J7" s="6"/>
      <c r="K7" s="6"/>
      <c r="L7" s="6"/>
      <c r="M7" s="6"/>
      <c r="N7" s="6"/>
      <c r="O7" s="2"/>
      <c r="P7" s="3"/>
    </row>
    <row r="8" spans="1:21" x14ac:dyDescent="0.3">
      <c r="A8" s="10"/>
      <c r="B8" s="6"/>
      <c r="C8" s="6"/>
      <c r="D8" s="6"/>
      <c r="E8" s="6"/>
      <c r="F8" s="6"/>
      <c r="G8" s="6"/>
      <c r="H8" s="10"/>
      <c r="I8" s="6"/>
      <c r="J8" s="6"/>
      <c r="K8" s="6"/>
      <c r="L8" s="6"/>
      <c r="M8" s="6"/>
      <c r="N8" s="6"/>
      <c r="O8" s="2"/>
      <c r="P8" s="3"/>
    </row>
    <row r="9" spans="1:21" x14ac:dyDescent="0.3">
      <c r="A9" s="10"/>
      <c r="B9" s="6"/>
      <c r="C9" s="6"/>
      <c r="D9" s="6"/>
      <c r="E9" s="6"/>
      <c r="F9" s="6"/>
      <c r="G9" s="6"/>
      <c r="H9" s="10"/>
      <c r="I9" s="6"/>
      <c r="J9" s="6"/>
      <c r="K9" s="6"/>
      <c r="L9" s="6"/>
      <c r="M9" s="6"/>
      <c r="N9" s="6"/>
      <c r="O9" s="2"/>
      <c r="P9" s="3"/>
    </row>
    <row r="10" spans="1:21" ht="15" thickBot="1" x14ac:dyDescent="0.35">
      <c r="A10" s="12"/>
      <c r="B10" s="13"/>
      <c r="C10" s="13"/>
      <c r="D10" s="13"/>
      <c r="E10" s="13"/>
      <c r="F10" s="13"/>
      <c r="G10" s="13"/>
      <c r="H10" s="12"/>
      <c r="I10" s="13"/>
      <c r="J10" s="13"/>
      <c r="K10" s="13"/>
      <c r="L10" s="13"/>
      <c r="M10" s="13"/>
      <c r="N10" s="13"/>
      <c r="O10" s="78"/>
      <c r="P10" s="4"/>
    </row>
    <row r="11" spans="1:21" ht="9" customHeight="1" x14ac:dyDescent="0.3">
      <c r="H11" s="15"/>
      <c r="I11" s="15"/>
      <c r="J11" s="15"/>
    </row>
    <row r="12" spans="1:21" ht="17.399999999999999" x14ac:dyDescent="0.3">
      <c r="B12" s="19" t="s">
        <v>86</v>
      </c>
      <c r="H12" s="15"/>
      <c r="I12" s="19" t="s">
        <v>88</v>
      </c>
      <c r="J12" s="19"/>
    </row>
    <row r="13" spans="1:21" ht="13.5" customHeight="1" thickBot="1" x14ac:dyDescent="0.35">
      <c r="B13" s="19"/>
      <c r="H13" s="15"/>
      <c r="I13" s="15"/>
      <c r="J13" s="15"/>
    </row>
    <row r="14" spans="1:21" ht="16.2" thickBot="1" x14ac:dyDescent="0.35">
      <c r="B14" s="803" t="s">
        <v>60</v>
      </c>
      <c r="C14" s="804"/>
      <c r="D14" s="804"/>
      <c r="E14" s="804"/>
      <c r="F14" s="804"/>
      <c r="G14" s="805"/>
      <c r="I14" s="803" t="s">
        <v>84</v>
      </c>
      <c r="J14" s="804"/>
      <c r="K14" s="804"/>
      <c r="L14" s="804"/>
      <c r="M14" s="804"/>
      <c r="N14" s="804"/>
      <c r="O14" s="804"/>
      <c r="P14" s="805"/>
    </row>
    <row r="15" spans="1:21" ht="21" customHeight="1" x14ac:dyDescent="0.3">
      <c r="B15" s="814" t="s">
        <v>73</v>
      </c>
      <c r="C15" s="814"/>
      <c r="D15" s="814"/>
      <c r="E15" s="814"/>
      <c r="F15" s="814"/>
      <c r="G15" s="814"/>
      <c r="I15" s="788"/>
      <c r="J15" s="813"/>
      <c r="K15" s="789"/>
      <c r="L15" s="789"/>
      <c r="M15" s="789"/>
      <c r="N15" s="789"/>
      <c r="O15" s="789"/>
      <c r="P15" s="790"/>
    </row>
    <row r="16" spans="1:21" ht="18" customHeight="1" x14ac:dyDescent="0.3">
      <c r="B16" s="133" t="s">
        <v>1</v>
      </c>
      <c r="C16" s="133" t="s">
        <v>41</v>
      </c>
      <c r="D16" s="133" t="s">
        <v>48</v>
      </c>
      <c r="E16" s="133" t="s">
        <v>49</v>
      </c>
      <c r="F16" s="133" t="s">
        <v>50</v>
      </c>
      <c r="G16" s="133" t="s">
        <v>51</v>
      </c>
      <c r="I16" s="26"/>
      <c r="J16" s="27"/>
      <c r="K16" s="27"/>
      <c r="L16" s="27"/>
      <c r="M16" s="27"/>
      <c r="N16" s="27"/>
      <c r="O16" s="27"/>
      <c r="P16" s="28"/>
    </row>
    <row r="17" spans="2:16" x14ac:dyDescent="0.3">
      <c r="B17" s="64" t="s">
        <v>117</v>
      </c>
      <c r="C17" s="47">
        <v>1</v>
      </c>
      <c r="D17" s="47">
        <v>1</v>
      </c>
      <c r="E17" s="47">
        <v>1</v>
      </c>
      <c r="F17" s="47">
        <v>1</v>
      </c>
      <c r="G17" s="47">
        <v>1</v>
      </c>
      <c r="I17" s="26"/>
      <c r="J17" s="27"/>
      <c r="K17" s="27"/>
      <c r="L17" s="27"/>
      <c r="M17" s="27"/>
      <c r="N17" s="27"/>
      <c r="O17" s="27"/>
      <c r="P17" s="28"/>
    </row>
    <row r="18" spans="2:16" x14ac:dyDescent="0.3">
      <c r="B18" s="64" t="s">
        <v>118</v>
      </c>
      <c r="C18" s="47">
        <v>1</v>
      </c>
      <c r="D18" s="47">
        <v>1</v>
      </c>
      <c r="E18" s="47">
        <v>1</v>
      </c>
      <c r="F18" s="47">
        <v>1</v>
      </c>
      <c r="G18" s="47">
        <v>1</v>
      </c>
      <c r="I18" s="26"/>
      <c r="J18" s="27"/>
      <c r="K18" s="27"/>
      <c r="L18" s="27"/>
      <c r="M18" s="27"/>
      <c r="N18" s="27"/>
      <c r="O18" s="27"/>
      <c r="P18" s="28"/>
    </row>
    <row r="19" spans="2:16" x14ac:dyDescent="0.3">
      <c r="B19" s="64" t="s">
        <v>123</v>
      </c>
      <c r="C19" s="47">
        <v>1</v>
      </c>
      <c r="D19" s="47">
        <v>1</v>
      </c>
      <c r="E19" s="47">
        <v>1</v>
      </c>
      <c r="F19" s="47">
        <v>1</v>
      </c>
      <c r="G19" s="47">
        <v>1</v>
      </c>
      <c r="I19" s="26"/>
      <c r="J19" s="27"/>
      <c r="K19" s="27"/>
      <c r="L19" s="27"/>
      <c r="M19" s="27"/>
      <c r="N19" s="27"/>
      <c r="O19" s="27"/>
      <c r="P19" s="28"/>
    </row>
    <row r="20" spans="2:16" x14ac:dyDescent="0.3">
      <c r="B20" s="64" t="s">
        <v>62</v>
      </c>
      <c r="C20" s="47">
        <v>1</v>
      </c>
      <c r="D20" s="47">
        <v>1</v>
      </c>
      <c r="E20" s="47">
        <v>1</v>
      </c>
      <c r="F20" s="47">
        <v>1</v>
      </c>
      <c r="G20" s="47">
        <v>1</v>
      </c>
      <c r="I20" s="26"/>
      <c r="J20" s="27"/>
      <c r="K20" s="27"/>
      <c r="L20" s="27"/>
      <c r="M20" s="27"/>
      <c r="N20" s="27"/>
      <c r="O20" s="27"/>
      <c r="P20" s="28"/>
    </row>
    <row r="21" spans="2:16" x14ac:dyDescent="0.3">
      <c r="B21" s="64" t="s">
        <v>63</v>
      </c>
      <c r="C21" s="47">
        <v>1</v>
      </c>
      <c r="D21" s="47">
        <v>1</v>
      </c>
      <c r="E21" s="47">
        <v>1</v>
      </c>
      <c r="F21" s="47">
        <v>1</v>
      </c>
      <c r="G21" s="47">
        <v>1</v>
      </c>
      <c r="I21" s="26"/>
      <c r="J21" s="27"/>
      <c r="K21" s="27"/>
      <c r="L21" s="27"/>
      <c r="M21" s="27"/>
      <c r="N21" s="27"/>
      <c r="O21" s="27"/>
      <c r="P21" s="28"/>
    </row>
    <row r="22" spans="2:16" x14ac:dyDescent="0.3">
      <c r="B22" s="64" t="s">
        <v>64</v>
      </c>
      <c r="C22" s="47">
        <v>1</v>
      </c>
      <c r="D22" s="47">
        <v>1</v>
      </c>
      <c r="E22" s="47">
        <v>1</v>
      </c>
      <c r="F22" s="47">
        <v>1</v>
      </c>
      <c r="G22" s="47">
        <v>1</v>
      </c>
      <c r="I22" s="26"/>
      <c r="J22" s="27"/>
      <c r="K22" s="27"/>
      <c r="L22" s="27"/>
      <c r="M22" s="27"/>
      <c r="N22" s="27"/>
      <c r="O22" s="27"/>
      <c r="P22" s="28"/>
    </row>
    <row r="23" spans="2:16" ht="15" thickBot="1" x14ac:dyDescent="0.35">
      <c r="B23" s="64" t="s">
        <v>65</v>
      </c>
      <c r="C23" s="47">
        <v>1</v>
      </c>
      <c r="D23" s="47">
        <v>1</v>
      </c>
      <c r="E23" s="47">
        <v>1</v>
      </c>
      <c r="F23" s="47">
        <v>1</v>
      </c>
      <c r="G23" s="47">
        <v>1</v>
      </c>
      <c r="I23" s="29"/>
      <c r="J23" s="30"/>
      <c r="K23" s="30"/>
      <c r="L23" s="30"/>
      <c r="M23" s="30"/>
      <c r="N23" s="30"/>
      <c r="O23" s="30"/>
      <c r="P23" s="31"/>
    </row>
    <row r="24" spans="2:16" x14ac:dyDescent="0.3">
      <c r="B24" s="64" t="s">
        <v>66</v>
      </c>
      <c r="C24" s="47">
        <v>1</v>
      </c>
      <c r="D24" s="47">
        <v>1</v>
      </c>
      <c r="E24" s="47">
        <v>1</v>
      </c>
      <c r="F24" s="47">
        <v>1</v>
      </c>
      <c r="G24" s="47">
        <v>1</v>
      </c>
    </row>
    <row r="25" spans="2:16" ht="17.399999999999999" x14ac:dyDescent="0.3">
      <c r="B25" s="64" t="s">
        <v>67</v>
      </c>
      <c r="C25" s="47">
        <v>1</v>
      </c>
      <c r="D25" s="47">
        <v>1</v>
      </c>
      <c r="E25" s="47">
        <v>1</v>
      </c>
      <c r="F25" s="47">
        <v>1</v>
      </c>
      <c r="G25" s="47">
        <v>1</v>
      </c>
      <c r="I25" s="19" t="s">
        <v>89</v>
      </c>
      <c r="J25" s="19"/>
      <c r="L25" s="61" t="s">
        <v>126</v>
      </c>
      <c r="M25" s="61"/>
      <c r="N25" s="61"/>
      <c r="O25" s="61"/>
    </row>
    <row r="26" spans="2:16" ht="15" thickBot="1" x14ac:dyDescent="0.35">
      <c r="B26" s="64" t="s">
        <v>68</v>
      </c>
      <c r="C26" s="47">
        <v>1</v>
      </c>
      <c r="D26" s="47">
        <v>1</v>
      </c>
      <c r="E26" s="47">
        <v>1</v>
      </c>
      <c r="F26" s="47">
        <v>1</v>
      </c>
      <c r="G26" s="47">
        <v>1</v>
      </c>
    </row>
    <row r="27" spans="2:16" ht="16.2" thickBot="1" x14ac:dyDescent="0.35">
      <c r="B27" s="64" t="s">
        <v>69</v>
      </c>
      <c r="C27" s="47">
        <v>1</v>
      </c>
      <c r="D27" s="47">
        <v>1</v>
      </c>
      <c r="E27" s="47">
        <v>1</v>
      </c>
      <c r="F27" s="47">
        <v>1</v>
      </c>
      <c r="G27" s="47">
        <v>1</v>
      </c>
      <c r="I27" s="803" t="s">
        <v>90</v>
      </c>
      <c r="J27" s="804"/>
      <c r="K27" s="804"/>
      <c r="L27" s="804"/>
      <c r="M27" s="804"/>
      <c r="N27" s="804"/>
      <c r="O27" s="804"/>
      <c r="P27" s="805"/>
    </row>
    <row r="28" spans="2:16" x14ac:dyDescent="0.3">
      <c r="B28" s="64" t="s">
        <v>70</v>
      </c>
      <c r="C28" s="47">
        <v>1</v>
      </c>
      <c r="D28" s="47">
        <v>1</v>
      </c>
      <c r="E28" s="47">
        <v>1</v>
      </c>
      <c r="F28" s="47">
        <v>1</v>
      </c>
      <c r="G28" s="47">
        <v>1</v>
      </c>
      <c r="I28" s="24" t="s">
        <v>91</v>
      </c>
      <c r="J28" s="25"/>
      <c r="K28" s="25"/>
      <c r="L28" s="25"/>
      <c r="M28" s="25"/>
      <c r="N28" s="25"/>
      <c r="O28" s="25"/>
      <c r="P28" s="22"/>
    </row>
    <row r="29" spans="2:16" ht="15" thickBot="1" x14ac:dyDescent="0.35">
      <c r="B29" s="64" t="s">
        <v>71</v>
      </c>
      <c r="C29" s="47">
        <v>1</v>
      </c>
      <c r="D29" s="47">
        <v>1</v>
      </c>
      <c r="E29" s="47">
        <v>1</v>
      </c>
      <c r="F29" s="47">
        <v>1</v>
      </c>
      <c r="G29" s="47">
        <v>1</v>
      </c>
      <c r="I29" s="29" t="s">
        <v>92</v>
      </c>
      <c r="J29" s="30"/>
      <c r="K29" s="30"/>
      <c r="L29" s="30"/>
      <c r="M29" s="30"/>
      <c r="N29" s="30"/>
      <c r="O29" s="30"/>
      <c r="P29" s="31"/>
    </row>
    <row r="30" spans="2:16" ht="15" thickBot="1" x14ac:dyDescent="0.35">
      <c r="B30" s="64" t="s">
        <v>72</v>
      </c>
      <c r="C30" s="47">
        <v>1</v>
      </c>
      <c r="D30" s="47">
        <v>1</v>
      </c>
      <c r="E30" s="47">
        <v>1</v>
      </c>
      <c r="F30" s="47">
        <v>1</v>
      </c>
      <c r="G30" s="47">
        <v>6</v>
      </c>
      <c r="I30" s="52"/>
      <c r="J30" s="78"/>
      <c r="K30" s="78"/>
      <c r="L30" s="78"/>
      <c r="M30" s="78"/>
      <c r="N30" s="78"/>
      <c r="O30" s="78"/>
      <c r="P30" s="78"/>
    </row>
    <row r="31" spans="2:16" ht="18" customHeight="1" thickBot="1" x14ac:dyDescent="0.35">
      <c r="B31" s="66" t="s">
        <v>74</v>
      </c>
      <c r="C31" s="67">
        <f>SUM($C$17:$C$30)</f>
        <v>14</v>
      </c>
      <c r="D31" s="67">
        <f>SUM($D$17:$D$30)</f>
        <v>14</v>
      </c>
      <c r="E31" s="67">
        <f>SUM($E$17:$E$30)</f>
        <v>14</v>
      </c>
      <c r="F31" s="67">
        <f>SUM($F$17:$F$30)</f>
        <v>14</v>
      </c>
      <c r="G31" s="67">
        <f>SUM($G$17:$G$30)</f>
        <v>19</v>
      </c>
      <c r="I31" s="806" t="s">
        <v>93</v>
      </c>
      <c r="J31" s="827" t="s">
        <v>94</v>
      </c>
      <c r="K31" s="828"/>
      <c r="L31" s="828"/>
      <c r="M31" s="829"/>
      <c r="N31" s="808" t="s">
        <v>95</v>
      </c>
      <c r="O31" s="808" t="s">
        <v>96</v>
      </c>
      <c r="P31" s="825" t="s">
        <v>74</v>
      </c>
    </row>
    <row r="32" spans="2:16" ht="37.5" customHeight="1" thickBot="1" x14ac:dyDescent="0.35">
      <c r="B32" s="65"/>
      <c r="I32" s="807"/>
      <c r="J32" s="80" t="s">
        <v>97</v>
      </c>
      <c r="K32" s="80" t="s">
        <v>98</v>
      </c>
      <c r="L32" s="80" t="s">
        <v>99</v>
      </c>
      <c r="M32" s="80" t="s">
        <v>100</v>
      </c>
      <c r="N32" s="809"/>
      <c r="O32" s="809"/>
      <c r="P32" s="826"/>
    </row>
    <row r="33" spans="2:16" ht="17.25" customHeight="1" x14ac:dyDescent="0.3">
      <c r="B33" s="19" t="s">
        <v>87</v>
      </c>
      <c r="I33" s="224"/>
      <c r="J33" s="223">
        <v>1</v>
      </c>
      <c r="K33" s="223">
        <v>1</v>
      </c>
      <c r="L33" s="223">
        <v>1</v>
      </c>
      <c r="M33" s="223">
        <v>1</v>
      </c>
      <c r="N33" s="223">
        <v>20000</v>
      </c>
      <c r="O33" s="223">
        <v>3000</v>
      </c>
      <c r="P33" s="82">
        <f>($N$33+$O$33)*($J$33+$K$33+$L$33+$M$33)</f>
        <v>92000</v>
      </c>
    </row>
    <row r="34" spans="2:16" x14ac:dyDescent="0.3">
      <c r="B34" s="65"/>
      <c r="I34" s="47"/>
      <c r="J34" s="74">
        <v>1</v>
      </c>
      <c r="K34" s="74">
        <v>1</v>
      </c>
      <c r="L34" s="74">
        <v>1</v>
      </c>
      <c r="M34" s="74">
        <v>1</v>
      </c>
      <c r="N34" s="74">
        <v>20000</v>
      </c>
      <c r="O34" s="74">
        <v>3000</v>
      </c>
      <c r="P34" s="82">
        <f>($N$34+$O$34)*($J$34+$K$34+$L$34+$M$34)</f>
        <v>92000</v>
      </c>
    </row>
    <row r="35" spans="2:16" ht="16.5" customHeight="1" x14ac:dyDescent="0.3">
      <c r="B35" s="133" t="s">
        <v>154</v>
      </c>
      <c r="C35" s="815" t="s">
        <v>75</v>
      </c>
      <c r="D35" s="816"/>
      <c r="E35" s="134" t="s">
        <v>76</v>
      </c>
      <c r="F35" s="135" t="s">
        <v>155</v>
      </c>
      <c r="G35" s="65"/>
      <c r="I35" s="47"/>
      <c r="J35" s="74">
        <v>1</v>
      </c>
      <c r="K35" s="74">
        <v>1</v>
      </c>
      <c r="L35" s="74">
        <v>1</v>
      </c>
      <c r="M35" s="74">
        <v>1</v>
      </c>
      <c r="N35" s="74">
        <v>20000</v>
      </c>
      <c r="O35" s="74">
        <v>3000</v>
      </c>
      <c r="P35" s="82">
        <f>($N$35+$O$35)*($J$35+$K$35+$L$35+$M$35)</f>
        <v>92000</v>
      </c>
    </row>
    <row r="36" spans="2:16" x14ac:dyDescent="0.3">
      <c r="B36" s="71"/>
      <c r="C36" s="801">
        <v>0.02</v>
      </c>
      <c r="D36" s="802"/>
      <c r="E36" s="47">
        <v>1000</v>
      </c>
      <c r="F36" s="23">
        <f>$C$36*$E$36</f>
        <v>20</v>
      </c>
      <c r="I36" s="47"/>
      <c r="J36" s="74">
        <v>1</v>
      </c>
      <c r="K36" s="74">
        <v>1</v>
      </c>
      <c r="L36" s="74">
        <v>1</v>
      </c>
      <c r="M36" s="74">
        <v>1</v>
      </c>
      <c r="N36" s="74">
        <v>20000</v>
      </c>
      <c r="O36" s="74">
        <v>3000</v>
      </c>
      <c r="P36" s="82">
        <f>($N$36+$O$36)*($J$36+$K$36+$L$36+$M$36)</f>
        <v>92000</v>
      </c>
    </row>
    <row r="37" spans="2:16" x14ac:dyDescent="0.3">
      <c r="B37" s="71"/>
      <c r="C37" s="801">
        <v>0.02</v>
      </c>
      <c r="D37" s="802"/>
      <c r="E37" s="47">
        <v>1000</v>
      </c>
      <c r="F37" s="23">
        <f>$C$37*$E$37</f>
        <v>20</v>
      </c>
      <c r="I37" s="47"/>
      <c r="J37" s="74">
        <v>1</v>
      </c>
      <c r="K37" s="74">
        <v>1</v>
      </c>
      <c r="L37" s="74">
        <v>1</v>
      </c>
      <c r="M37" s="74">
        <v>1</v>
      </c>
      <c r="N37" s="74">
        <v>20000</v>
      </c>
      <c r="O37" s="74">
        <v>3000</v>
      </c>
      <c r="P37" s="82">
        <f>($N$37+$O$37)*($J$37+$K$37+$L$37+$M$37)</f>
        <v>92000</v>
      </c>
    </row>
    <row r="38" spans="2:16" x14ac:dyDescent="0.3">
      <c r="B38" s="71"/>
      <c r="C38" s="801">
        <v>0.02</v>
      </c>
      <c r="D38" s="802"/>
      <c r="E38" s="47">
        <v>1000</v>
      </c>
      <c r="F38" s="23">
        <f>$C$38*$E$38</f>
        <v>20</v>
      </c>
      <c r="I38" s="47"/>
      <c r="J38" s="74">
        <v>1</v>
      </c>
      <c r="K38" s="74">
        <v>1</v>
      </c>
      <c r="L38" s="74">
        <v>1</v>
      </c>
      <c r="M38" s="74">
        <v>1</v>
      </c>
      <c r="N38" s="74">
        <v>20000</v>
      </c>
      <c r="O38" s="74">
        <v>3000</v>
      </c>
      <c r="P38" s="82">
        <f>($N$38+$O$38)*($J$38+$K$38+$L$38+$M$38)</f>
        <v>92000</v>
      </c>
    </row>
    <row r="39" spans="2:16" x14ac:dyDescent="0.3">
      <c r="B39" s="71"/>
      <c r="C39" s="801">
        <v>0.02</v>
      </c>
      <c r="D39" s="802"/>
      <c r="E39" s="47">
        <v>1000</v>
      </c>
      <c r="F39" s="23">
        <f>$C$39*$E$39</f>
        <v>20</v>
      </c>
      <c r="I39" s="47"/>
      <c r="J39" s="74">
        <v>1</v>
      </c>
      <c r="K39" s="74">
        <v>1</v>
      </c>
      <c r="L39" s="74">
        <v>1</v>
      </c>
      <c r="M39" s="74">
        <v>1</v>
      </c>
      <c r="N39" s="74">
        <v>20000</v>
      </c>
      <c r="O39" s="74">
        <v>3000</v>
      </c>
      <c r="P39" s="82">
        <f>($N$39+$O$39)*($J$39+$K$39+$L$39+$M$39)</f>
        <v>92000</v>
      </c>
    </row>
    <row r="40" spans="2:16" ht="13.5" customHeight="1" thickBot="1" x14ac:dyDescent="0.35">
      <c r="B40" s="71"/>
      <c r="C40" s="801">
        <v>0.02</v>
      </c>
      <c r="D40" s="802"/>
      <c r="E40" s="47">
        <v>1000</v>
      </c>
      <c r="F40" s="23">
        <f>$C$40*$E$40</f>
        <v>20</v>
      </c>
    </row>
    <row r="41" spans="2:16" ht="13.5" customHeight="1" x14ac:dyDescent="0.3">
      <c r="B41" s="71"/>
      <c r="C41" s="801">
        <v>0.02</v>
      </c>
      <c r="D41" s="802"/>
      <c r="E41" s="47">
        <v>1000</v>
      </c>
      <c r="F41" s="23">
        <f>$C$41*$E$41</f>
        <v>20</v>
      </c>
      <c r="I41" s="24" t="s">
        <v>103</v>
      </c>
      <c r="J41" s="25"/>
      <c r="K41" s="25"/>
      <c r="L41" s="25"/>
      <c r="M41" s="25"/>
      <c r="N41" s="25"/>
      <c r="O41" s="25"/>
      <c r="P41" s="22"/>
    </row>
    <row r="42" spans="2:16" ht="15" thickBot="1" x14ac:dyDescent="0.35">
      <c r="B42" s="71"/>
      <c r="C42" s="801">
        <v>0.02</v>
      </c>
      <c r="D42" s="802"/>
      <c r="E42" s="47">
        <v>1000</v>
      </c>
      <c r="F42" s="23">
        <f>$C$42*$E$42</f>
        <v>20</v>
      </c>
      <c r="I42" s="29" t="s">
        <v>102</v>
      </c>
      <c r="J42" s="27"/>
      <c r="K42" s="27"/>
      <c r="L42" s="27"/>
      <c r="M42" s="27"/>
      <c r="N42" s="30"/>
      <c r="O42" s="30"/>
      <c r="P42" s="31"/>
    </row>
    <row r="43" spans="2:16" ht="15" customHeight="1" x14ac:dyDescent="0.3">
      <c r="B43" s="71"/>
      <c r="C43" s="801">
        <v>0.02</v>
      </c>
      <c r="D43" s="802"/>
      <c r="E43" s="38">
        <v>1000</v>
      </c>
      <c r="F43" s="23">
        <f>$C$43*$E$43</f>
        <v>20</v>
      </c>
      <c r="I43" s="806" t="s">
        <v>93</v>
      </c>
      <c r="J43" s="817" t="s">
        <v>94</v>
      </c>
      <c r="K43" s="818"/>
      <c r="L43" s="818"/>
      <c r="M43" s="819"/>
      <c r="N43" s="823" t="s">
        <v>101</v>
      </c>
      <c r="O43" s="808" t="s">
        <v>96</v>
      </c>
      <c r="P43" s="825" t="s">
        <v>74</v>
      </c>
    </row>
    <row r="44" spans="2:16" ht="15" thickBot="1" x14ac:dyDescent="0.35">
      <c r="B44" s="47"/>
      <c r="C44" s="801">
        <v>0.02</v>
      </c>
      <c r="D44" s="802"/>
      <c r="E44" s="47">
        <v>1000</v>
      </c>
      <c r="F44" s="23">
        <f>$C$44*$E$44</f>
        <v>20</v>
      </c>
      <c r="I44" s="807"/>
      <c r="J44" s="820"/>
      <c r="K44" s="821"/>
      <c r="L44" s="821"/>
      <c r="M44" s="822"/>
      <c r="N44" s="824"/>
      <c r="O44" s="809"/>
      <c r="P44" s="826"/>
    </row>
    <row r="45" spans="2:16" ht="15" thickBot="1" x14ac:dyDescent="0.35">
      <c r="B45" s="47"/>
      <c r="C45" s="801">
        <v>0.02</v>
      </c>
      <c r="D45" s="802"/>
      <c r="E45" s="47">
        <v>1000</v>
      </c>
      <c r="F45" s="23">
        <f>$C$45*$E$45</f>
        <v>20</v>
      </c>
      <c r="I45" s="224"/>
      <c r="J45" s="223">
        <v>1</v>
      </c>
      <c r="K45" s="223">
        <v>1</v>
      </c>
      <c r="L45" s="223">
        <v>1</v>
      </c>
      <c r="M45" s="223">
        <v>2</v>
      </c>
      <c r="N45" s="223">
        <v>20000</v>
      </c>
      <c r="O45" s="223">
        <v>3000</v>
      </c>
      <c r="P45" s="82">
        <f>($N$45+$O$45)*($J$45+$K$45+$L$45+$M$45)</f>
        <v>115000</v>
      </c>
    </row>
    <row r="46" spans="2:16" ht="16.2" thickBot="1" x14ac:dyDescent="0.35">
      <c r="B46" s="2"/>
      <c r="C46" s="69"/>
      <c r="D46" s="69"/>
      <c r="E46" s="70" t="s">
        <v>15</v>
      </c>
      <c r="F46" s="59">
        <f>SUM($F$36:$F$45)</f>
        <v>200</v>
      </c>
      <c r="I46" s="47"/>
      <c r="J46" s="223">
        <v>1</v>
      </c>
      <c r="K46" s="223">
        <v>1</v>
      </c>
      <c r="L46" s="223">
        <v>1</v>
      </c>
      <c r="M46" s="223">
        <v>1</v>
      </c>
      <c r="N46" s="74">
        <v>20000</v>
      </c>
      <c r="O46" s="74">
        <v>1000</v>
      </c>
      <c r="P46" s="82">
        <f>($N$46+$O$46)*($J$46+$K$46+$L$46+$M$46)</f>
        <v>84000</v>
      </c>
    </row>
    <row r="47" spans="2:16" ht="15.6" x14ac:dyDescent="0.3">
      <c r="B47" s="2"/>
      <c r="C47" s="69"/>
      <c r="D47" s="69"/>
      <c r="E47" s="70"/>
      <c r="F47" s="2"/>
      <c r="I47" s="47"/>
      <c r="J47" s="223">
        <v>1</v>
      </c>
      <c r="K47" s="223">
        <v>1</v>
      </c>
      <c r="L47" s="223">
        <v>1</v>
      </c>
      <c r="M47" s="223">
        <v>1</v>
      </c>
      <c r="N47" s="74">
        <v>20000</v>
      </c>
      <c r="O47" s="74">
        <v>1000</v>
      </c>
      <c r="P47" s="82">
        <f>($N$47+$O$47)*($J$47+$K$47+$L$47+$M$47)</f>
        <v>84000</v>
      </c>
    </row>
    <row r="49" spans="5:6" ht="15.6" x14ac:dyDescent="0.3">
      <c r="E49" s="68"/>
      <c r="F49" s="2"/>
    </row>
  </sheetData>
  <mergeCells count="31">
    <mergeCell ref="I3:N3"/>
    <mergeCell ref="H2:P2"/>
    <mergeCell ref="I43:I44"/>
    <mergeCell ref="J43:M44"/>
    <mergeCell ref="N43:N44"/>
    <mergeCell ref="O43:O44"/>
    <mergeCell ref="P43:P44"/>
    <mergeCell ref="J31:M31"/>
    <mergeCell ref="O31:O32"/>
    <mergeCell ref="P31:P32"/>
    <mergeCell ref="C44:D44"/>
    <mergeCell ref="C45:D45"/>
    <mergeCell ref="R3:U3"/>
    <mergeCell ref="B2:G2"/>
    <mergeCell ref="B3:G3"/>
    <mergeCell ref="I14:P14"/>
    <mergeCell ref="I15:P15"/>
    <mergeCell ref="C38:D38"/>
    <mergeCell ref="C39:D39"/>
    <mergeCell ref="C40:D40"/>
    <mergeCell ref="C41:D41"/>
    <mergeCell ref="C42:D42"/>
    <mergeCell ref="C43:D43"/>
    <mergeCell ref="B15:G15"/>
    <mergeCell ref="B14:G14"/>
    <mergeCell ref="C35:D35"/>
    <mergeCell ref="C36:D36"/>
    <mergeCell ref="C37:D37"/>
    <mergeCell ref="I27:P27"/>
    <mergeCell ref="I31:I32"/>
    <mergeCell ref="N31:N32"/>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S95"/>
  <sheetViews>
    <sheetView topLeftCell="A82" workbookViewId="0">
      <selection activeCell="M67" sqref="M67"/>
    </sheetView>
  </sheetViews>
  <sheetFormatPr baseColWidth="10" defaultRowHeight="14.4" x14ac:dyDescent="0.3"/>
  <cols>
    <col min="1" max="1" width="1" customWidth="1"/>
    <col min="2" max="2" width="2.5546875" customWidth="1"/>
    <col min="3" max="3" width="46.109375" customWidth="1"/>
    <col min="4" max="7" width="9.44140625" customWidth="1"/>
    <col min="8" max="8" width="9.33203125" customWidth="1"/>
    <col min="9" max="9" width="1.44140625" hidden="1" customWidth="1"/>
    <col min="10" max="10" width="1.44140625" customWidth="1"/>
    <col min="11" max="11" width="0.88671875" customWidth="1"/>
    <col min="12" max="12" width="2.88671875" customWidth="1"/>
    <col min="13" max="13" width="47.33203125" customWidth="1"/>
    <col min="14" max="18" width="9.44140625" customWidth="1"/>
  </cols>
  <sheetData>
    <row r="1" spans="1:18" x14ac:dyDescent="0.3">
      <c r="A1" s="15"/>
      <c r="B1" s="15"/>
      <c r="C1" s="15"/>
      <c r="D1" s="15"/>
      <c r="E1" s="15"/>
      <c r="F1" s="15"/>
      <c r="G1" s="15"/>
      <c r="H1" s="15"/>
      <c r="I1" s="15"/>
      <c r="J1" s="15"/>
      <c r="K1" s="15"/>
      <c r="L1" s="15"/>
      <c r="M1" s="15"/>
      <c r="N1" s="15"/>
      <c r="O1" s="15"/>
      <c r="P1" s="15"/>
      <c r="Q1" s="15"/>
      <c r="R1" s="15"/>
    </row>
    <row r="2" spans="1:18" x14ac:dyDescent="0.3">
      <c r="A2" s="48" t="s">
        <v>52</v>
      </c>
      <c r="B2" s="811" t="s">
        <v>77</v>
      </c>
      <c r="C2" s="811"/>
      <c r="D2" s="811"/>
      <c r="E2" s="811"/>
      <c r="F2" s="811"/>
      <c r="G2" s="811"/>
      <c r="H2" s="811"/>
      <c r="I2" s="48" t="s">
        <v>52</v>
      </c>
      <c r="J2" s="48"/>
      <c r="K2" s="48"/>
      <c r="L2" s="811" t="s">
        <v>77</v>
      </c>
      <c r="M2" s="811"/>
      <c r="N2" s="811"/>
      <c r="O2" s="811"/>
      <c r="P2" s="811"/>
      <c r="Q2" s="811"/>
      <c r="R2" s="811"/>
    </row>
    <row r="3" spans="1:18" x14ac:dyDescent="0.3">
      <c r="A3" s="48" t="s">
        <v>17</v>
      </c>
      <c r="B3" s="812" t="s">
        <v>78</v>
      </c>
      <c r="C3" s="812"/>
      <c r="D3" s="812"/>
      <c r="E3" s="812"/>
      <c r="F3" s="812"/>
      <c r="G3" s="812"/>
      <c r="H3" s="812"/>
      <c r="I3" s="48" t="s">
        <v>17</v>
      </c>
      <c r="J3" s="48"/>
      <c r="K3" s="48"/>
      <c r="L3" s="812" t="s">
        <v>78</v>
      </c>
      <c r="M3" s="812"/>
      <c r="N3" s="812"/>
      <c r="O3" s="812"/>
      <c r="P3" s="812"/>
      <c r="Q3" s="812"/>
      <c r="R3" s="812"/>
    </row>
    <row r="4" spans="1:18" ht="15" thickBot="1" x14ac:dyDescent="0.35">
      <c r="A4" s="15"/>
      <c r="B4" s="15"/>
      <c r="C4" s="15"/>
      <c r="D4" s="15"/>
      <c r="E4" s="15"/>
      <c r="F4" s="15"/>
      <c r="G4" s="15"/>
      <c r="H4" s="15"/>
      <c r="I4" s="15"/>
      <c r="J4" s="15"/>
      <c r="K4" s="15"/>
      <c r="L4" s="15"/>
      <c r="M4" s="15"/>
      <c r="N4" s="15"/>
      <c r="O4" s="15"/>
      <c r="P4" s="15"/>
      <c r="Q4" s="15"/>
      <c r="R4" s="15"/>
    </row>
    <row r="5" spans="1:18" x14ac:dyDescent="0.3">
      <c r="A5" s="7"/>
      <c r="B5" s="8"/>
      <c r="C5" s="8"/>
      <c r="D5" s="8"/>
      <c r="E5" s="8"/>
      <c r="F5" s="8"/>
      <c r="G5" s="8"/>
      <c r="H5" s="8"/>
      <c r="I5" s="8"/>
      <c r="J5" s="9"/>
      <c r="K5" s="8"/>
      <c r="L5" s="8"/>
      <c r="M5" s="8"/>
      <c r="N5" s="8"/>
      <c r="O5" s="8"/>
      <c r="P5" s="8"/>
      <c r="Q5" s="8"/>
      <c r="R5" s="9"/>
    </row>
    <row r="6" spans="1:18" x14ac:dyDescent="0.3">
      <c r="A6" s="10"/>
      <c r="B6" s="6"/>
      <c r="C6" s="6"/>
      <c r="D6" s="6"/>
      <c r="E6" s="6"/>
      <c r="F6" s="6"/>
      <c r="G6" s="6"/>
      <c r="H6" s="6"/>
      <c r="I6" s="6"/>
      <c r="J6" s="11"/>
      <c r="K6" s="6"/>
      <c r="L6" s="6"/>
      <c r="M6" s="6"/>
      <c r="N6" s="6"/>
      <c r="O6" s="6"/>
      <c r="P6" s="6"/>
      <c r="Q6" s="6"/>
      <c r="R6" s="11"/>
    </row>
    <row r="7" spans="1:18" x14ac:dyDescent="0.3">
      <c r="A7" s="10"/>
      <c r="B7" s="6"/>
      <c r="C7" s="6"/>
      <c r="D7" s="6"/>
      <c r="E7" s="6"/>
      <c r="F7" s="6"/>
      <c r="G7" s="6"/>
      <c r="H7" s="6"/>
      <c r="I7" s="6"/>
      <c r="J7" s="11"/>
      <c r="K7" s="6"/>
      <c r="L7" s="6"/>
      <c r="M7" s="6"/>
      <c r="N7" s="6"/>
      <c r="O7" s="6"/>
      <c r="P7" s="6"/>
      <c r="Q7" s="6"/>
      <c r="R7" s="11"/>
    </row>
    <row r="8" spans="1:18" x14ac:dyDescent="0.3">
      <c r="A8" s="10"/>
      <c r="B8" s="6"/>
      <c r="C8" s="6"/>
      <c r="D8" s="6"/>
      <c r="E8" s="6"/>
      <c r="F8" s="6"/>
      <c r="G8" s="6"/>
      <c r="H8" s="6"/>
      <c r="I8" s="6"/>
      <c r="J8" s="11"/>
      <c r="K8" s="6"/>
      <c r="L8" s="6"/>
      <c r="M8" s="6"/>
      <c r="N8" s="6"/>
      <c r="O8" s="6"/>
      <c r="P8" s="6"/>
      <c r="Q8" s="6"/>
      <c r="R8" s="11"/>
    </row>
    <row r="9" spans="1:18" x14ac:dyDescent="0.3">
      <c r="A9" s="10"/>
      <c r="B9" s="6"/>
      <c r="C9" s="6"/>
      <c r="D9" s="6"/>
      <c r="E9" s="6"/>
      <c r="F9" s="6"/>
      <c r="G9" s="6"/>
      <c r="H9" s="6"/>
      <c r="I9" s="6"/>
      <c r="J9" s="11"/>
      <c r="K9" s="6"/>
      <c r="L9" s="6"/>
      <c r="M9" s="6"/>
      <c r="N9" s="6"/>
      <c r="O9" s="6"/>
      <c r="P9" s="6"/>
      <c r="Q9" s="6"/>
      <c r="R9" s="11"/>
    </row>
    <row r="10" spans="1:18" ht="15" thickBot="1" x14ac:dyDescent="0.35">
      <c r="A10" s="12"/>
      <c r="B10" s="13"/>
      <c r="C10" s="13"/>
      <c r="D10" s="13"/>
      <c r="E10" s="13"/>
      <c r="F10" s="13"/>
      <c r="G10" s="13"/>
      <c r="H10" s="13"/>
      <c r="I10" s="13"/>
      <c r="J10" s="14"/>
      <c r="K10" s="13"/>
      <c r="L10" s="13"/>
      <c r="M10" s="13"/>
      <c r="N10" s="13"/>
      <c r="O10" s="13"/>
      <c r="P10" s="13"/>
      <c r="Q10" s="13"/>
      <c r="R10" s="14"/>
    </row>
    <row r="11" spans="1:18" ht="3" customHeight="1" thickBot="1" x14ac:dyDescent="0.35">
      <c r="B11" s="19"/>
    </row>
    <row r="12" spans="1:18" ht="15.6" x14ac:dyDescent="0.3">
      <c r="B12" s="803" t="s">
        <v>105</v>
      </c>
      <c r="C12" s="804"/>
      <c r="D12" s="804"/>
      <c r="E12" s="804"/>
      <c r="F12" s="804"/>
      <c r="G12" s="804"/>
      <c r="H12" s="805"/>
    </row>
    <row r="13" spans="1:18" ht="15" thickBot="1" x14ac:dyDescent="0.35">
      <c r="B13" s="840" t="s">
        <v>107</v>
      </c>
      <c r="C13" s="841"/>
      <c r="D13" s="841"/>
      <c r="E13" s="841"/>
      <c r="F13" s="841"/>
      <c r="G13" s="841"/>
      <c r="H13" s="842"/>
      <c r="N13" s="103" t="s">
        <v>108</v>
      </c>
      <c r="O13" s="103" t="s">
        <v>109</v>
      </c>
      <c r="P13" s="103" t="s">
        <v>110</v>
      </c>
      <c r="Q13" s="103" t="s">
        <v>111</v>
      </c>
      <c r="R13" s="108" t="s">
        <v>112</v>
      </c>
    </row>
    <row r="14" spans="1:18" ht="14.25" customHeight="1" thickBot="1" x14ac:dyDescent="0.35">
      <c r="B14" s="107"/>
      <c r="C14" s="53"/>
      <c r="D14" s="103" t="s">
        <v>108</v>
      </c>
      <c r="E14" s="103" t="s">
        <v>109</v>
      </c>
      <c r="F14" s="103" t="s">
        <v>110</v>
      </c>
      <c r="G14" s="103" t="s">
        <v>111</v>
      </c>
      <c r="H14" s="108" t="s">
        <v>112</v>
      </c>
      <c r="L14" s="115" t="s">
        <v>116</v>
      </c>
      <c r="M14" s="116" t="s">
        <v>139</v>
      </c>
      <c r="N14" s="225">
        <f>$D$49*$D$53</f>
        <v>4996.5</v>
      </c>
      <c r="O14" s="226">
        <f>$E$49*$D$53</f>
        <v>4995.75</v>
      </c>
      <c r="P14" s="226">
        <f>$F$49*$D$53</f>
        <v>4995.75</v>
      </c>
      <c r="Q14" s="226">
        <f>$G$49*$D$53</f>
        <v>4995.75</v>
      </c>
      <c r="R14" s="227">
        <f>$H$49*$D$53</f>
        <v>2494.5</v>
      </c>
    </row>
    <row r="15" spans="1:18" ht="18.75" customHeight="1" thickBot="1" x14ac:dyDescent="0.4">
      <c r="B15" s="109"/>
      <c r="C15" s="87" t="s">
        <v>113</v>
      </c>
      <c r="D15" s="88">
        <f>SUM($D$16:$D$18)</f>
        <v>20000</v>
      </c>
      <c r="E15" s="88">
        <f>SUM($E$16:$E$18)</f>
        <v>20000</v>
      </c>
      <c r="F15" s="88">
        <f>SUM($F$16:$F$18)</f>
        <v>20000</v>
      </c>
      <c r="G15" s="88">
        <f>SUM($G$16:$G$18)</f>
        <v>20000</v>
      </c>
      <c r="H15" s="89">
        <f>SUM($H$16:$H$18)</f>
        <v>10000</v>
      </c>
      <c r="L15" s="52"/>
      <c r="M15" s="104" t="s">
        <v>141</v>
      </c>
      <c r="N15" s="105">
        <f>($D$49)-($N$14)</f>
        <v>14989.5</v>
      </c>
      <c r="O15" s="105">
        <f>($E$49)-($O$14)</f>
        <v>14987.25</v>
      </c>
      <c r="P15" s="105">
        <f>($F$49)-($P$14)</f>
        <v>14987.25</v>
      </c>
      <c r="Q15" s="105">
        <f>($G$49)-($Q$14)</f>
        <v>14987.25</v>
      </c>
      <c r="R15" s="106">
        <f>($H$49)-($R$14)</f>
        <v>7483.5</v>
      </c>
    </row>
    <row r="16" spans="1:18" x14ac:dyDescent="0.3">
      <c r="B16" s="110" t="s">
        <v>114</v>
      </c>
      <c r="C16" s="90" t="s">
        <v>119</v>
      </c>
      <c r="D16" s="74">
        <v>20000</v>
      </c>
      <c r="E16" s="74">
        <v>20000</v>
      </c>
      <c r="F16" s="74">
        <v>20000</v>
      </c>
      <c r="G16" s="74">
        <v>20000</v>
      </c>
      <c r="H16" s="91">
        <v>10000</v>
      </c>
    </row>
    <row r="17" spans="2:19" ht="15" thickBot="1" x14ac:dyDescent="0.35">
      <c r="B17" s="109" t="s">
        <v>114</v>
      </c>
      <c r="C17" s="90" t="s">
        <v>120</v>
      </c>
      <c r="D17" s="74"/>
      <c r="E17" s="74"/>
      <c r="F17" s="74"/>
      <c r="G17" s="74"/>
      <c r="H17" s="91"/>
    </row>
    <row r="18" spans="2:19" ht="16.2" thickBot="1" x14ac:dyDescent="0.35">
      <c r="B18" s="109" t="s">
        <v>116</v>
      </c>
      <c r="C18" s="90" t="s">
        <v>121</v>
      </c>
      <c r="D18" s="74"/>
      <c r="E18" s="74"/>
      <c r="F18" s="74"/>
      <c r="G18" s="74"/>
      <c r="H18" s="91"/>
      <c r="L18" s="799" t="s">
        <v>140</v>
      </c>
      <c r="M18" s="800"/>
      <c r="N18" s="800"/>
      <c r="O18" s="800"/>
      <c r="P18" s="800"/>
      <c r="Q18" s="800"/>
      <c r="R18" s="831"/>
    </row>
    <row r="19" spans="2:19" ht="13.5" customHeight="1" thickBot="1" x14ac:dyDescent="0.35">
      <c r="B19" s="109"/>
      <c r="C19" s="92" t="s">
        <v>115</v>
      </c>
      <c r="D19" s="85">
        <f>SUM($D$20:$D$33)</f>
        <v>14</v>
      </c>
      <c r="E19" s="85">
        <f>SUM($E$20:$E$33)</f>
        <v>14</v>
      </c>
      <c r="F19" s="85">
        <f>SUM($F$20:$F$33)</f>
        <v>14</v>
      </c>
      <c r="G19" s="85">
        <f>SUM($G$20:$G$33)</f>
        <v>14</v>
      </c>
      <c r="H19" s="93">
        <f>SUM($H$20:$H$33)</f>
        <v>19</v>
      </c>
    </row>
    <row r="20" spans="2:19" x14ac:dyDescent="0.3">
      <c r="B20" s="109" t="s">
        <v>116</v>
      </c>
      <c r="C20" s="94" t="s">
        <v>117</v>
      </c>
      <c r="D20" s="84">
        <f>P.Gastos!C17</f>
        <v>1</v>
      </c>
      <c r="E20" s="84">
        <f>P.Gastos!D17</f>
        <v>1</v>
      </c>
      <c r="F20" s="84">
        <f>P.Gastos!E17</f>
        <v>1</v>
      </c>
      <c r="G20" s="84">
        <f>P.Gastos!F17</f>
        <v>1</v>
      </c>
      <c r="H20" s="95">
        <f>P.Gastos!G17</f>
        <v>1</v>
      </c>
      <c r="N20" s="117" t="s">
        <v>108</v>
      </c>
      <c r="O20" s="118" t="s">
        <v>109</v>
      </c>
      <c r="P20" s="118" t="s">
        <v>110</v>
      </c>
      <c r="Q20" s="118" t="s">
        <v>111</v>
      </c>
      <c r="R20" s="119" t="s">
        <v>112</v>
      </c>
    </row>
    <row r="21" spans="2:19" x14ac:dyDescent="0.3">
      <c r="B21" s="109" t="s">
        <v>116</v>
      </c>
      <c r="C21" s="94" t="s">
        <v>118</v>
      </c>
      <c r="D21" s="84">
        <f>P.Gastos!C18</f>
        <v>1</v>
      </c>
      <c r="E21" s="84">
        <f>P.Gastos!D18</f>
        <v>1</v>
      </c>
      <c r="F21" s="84">
        <f>P.Gastos!E18</f>
        <v>1</v>
      </c>
      <c r="G21" s="84">
        <f>P.Gastos!F18</f>
        <v>1</v>
      </c>
      <c r="H21" s="95">
        <f>P.Gastos!G18</f>
        <v>1</v>
      </c>
      <c r="L21" s="109" t="s">
        <v>114</v>
      </c>
      <c r="M21" s="23" t="s">
        <v>141</v>
      </c>
      <c r="N21" s="39">
        <f>$N$15</f>
        <v>14989.5</v>
      </c>
      <c r="O21" s="39">
        <f>$O$15</f>
        <v>14987.25</v>
      </c>
      <c r="P21" s="39">
        <f>$P$15</f>
        <v>14987.25</v>
      </c>
      <c r="Q21" s="39">
        <f>$Q$15</f>
        <v>14987.25</v>
      </c>
      <c r="R21" s="39">
        <f>$R$15</f>
        <v>7483.5</v>
      </c>
    </row>
    <row r="22" spans="2:19" x14ac:dyDescent="0.3">
      <c r="B22" s="109" t="s">
        <v>116</v>
      </c>
      <c r="C22" s="96" t="s">
        <v>122</v>
      </c>
      <c r="D22" s="84">
        <f>P.Gastos!C19</f>
        <v>1</v>
      </c>
      <c r="E22" s="84">
        <f>P.Gastos!D19</f>
        <v>1</v>
      </c>
      <c r="F22" s="84">
        <f>P.Gastos!E19</f>
        <v>1</v>
      </c>
      <c r="G22" s="84">
        <f>P.Gastos!F19</f>
        <v>1</v>
      </c>
      <c r="H22" s="95">
        <f>P.Gastos!G19</f>
        <v>1</v>
      </c>
      <c r="L22" s="109" t="s">
        <v>114</v>
      </c>
      <c r="M22" s="23" t="s">
        <v>142</v>
      </c>
      <c r="N22" s="39">
        <f>$D$34</f>
        <v>1</v>
      </c>
      <c r="O22" s="39">
        <f>$E$34</f>
        <v>1</v>
      </c>
      <c r="P22" s="39">
        <f>$F$34</f>
        <v>1</v>
      </c>
      <c r="Q22" s="39">
        <f>$G$34</f>
        <v>1</v>
      </c>
      <c r="R22" s="39">
        <f>$H$34</f>
        <v>1</v>
      </c>
    </row>
    <row r="23" spans="2:19" x14ac:dyDescent="0.3">
      <c r="B23" s="109" t="s">
        <v>116</v>
      </c>
      <c r="C23" s="94" t="s">
        <v>62</v>
      </c>
      <c r="D23" s="84">
        <f>P.Gastos!C20</f>
        <v>1</v>
      </c>
      <c r="E23" s="84">
        <f>P.Gastos!D20</f>
        <v>1</v>
      </c>
      <c r="F23" s="84">
        <f>P.Gastos!E20</f>
        <v>1</v>
      </c>
      <c r="G23" s="84">
        <f>P.Gastos!F20</f>
        <v>1</v>
      </c>
      <c r="H23" s="95">
        <f>P.Gastos!G20</f>
        <v>1</v>
      </c>
      <c r="L23" s="109" t="s">
        <v>114</v>
      </c>
      <c r="M23" s="23" t="s">
        <v>143</v>
      </c>
      <c r="N23" s="47"/>
      <c r="O23" s="47"/>
      <c r="P23" s="47"/>
      <c r="Q23" s="47"/>
      <c r="R23" s="47"/>
    </row>
    <row r="24" spans="2:19" ht="18" thickBot="1" x14ac:dyDescent="0.4">
      <c r="B24" s="109" t="s">
        <v>116</v>
      </c>
      <c r="C24" s="94" t="s">
        <v>63</v>
      </c>
      <c r="D24" s="84">
        <f>P.Gastos!C21</f>
        <v>1</v>
      </c>
      <c r="E24" s="84">
        <f>P.Gastos!D21</f>
        <v>1</v>
      </c>
      <c r="F24" s="84">
        <f>P.Gastos!E21</f>
        <v>1</v>
      </c>
      <c r="G24" s="84">
        <f>P.Gastos!F21</f>
        <v>1</v>
      </c>
      <c r="H24" s="95">
        <f>P.Gastos!G21</f>
        <v>1</v>
      </c>
      <c r="M24" s="120" t="s">
        <v>140</v>
      </c>
      <c r="N24" s="121">
        <f>SUM($N$21:$N$23)</f>
        <v>14990.5</v>
      </c>
      <c r="O24" s="121">
        <f>SUM($O$21:$O$23)</f>
        <v>14988.25</v>
      </c>
      <c r="P24" s="121">
        <f>SUM($P$21:$P$23)</f>
        <v>14988.25</v>
      </c>
      <c r="Q24" s="121">
        <f>SUM($Q$21:$Q$23)</f>
        <v>14988.25</v>
      </c>
      <c r="R24" s="121">
        <f>SUM($R$21:$R$23)</f>
        <v>7484.5</v>
      </c>
    </row>
    <row r="25" spans="2:19" x14ac:dyDescent="0.3">
      <c r="B25" s="109" t="s">
        <v>116</v>
      </c>
      <c r="C25" s="94" t="s">
        <v>64</v>
      </c>
      <c r="D25" s="84">
        <f>P.Gastos!C22</f>
        <v>1</v>
      </c>
      <c r="E25" s="84">
        <f>P.Gastos!D22</f>
        <v>1</v>
      </c>
      <c r="F25" s="84">
        <f>P.Gastos!E22</f>
        <v>1</v>
      </c>
      <c r="G25" s="84">
        <f>P.Gastos!F22</f>
        <v>1</v>
      </c>
      <c r="H25" s="95">
        <f>P.Gastos!G22</f>
        <v>1</v>
      </c>
    </row>
    <row r="26" spans="2:19" x14ac:dyDescent="0.3">
      <c r="B26" s="109" t="s">
        <v>116</v>
      </c>
      <c r="C26" s="94" t="s">
        <v>65</v>
      </c>
      <c r="D26" s="84">
        <f>P.Gastos!C23</f>
        <v>1</v>
      </c>
      <c r="E26" s="84">
        <f>P.Gastos!D23</f>
        <v>1</v>
      </c>
      <c r="F26" s="84">
        <f>P.Gastos!E23</f>
        <v>1</v>
      </c>
      <c r="G26" s="84">
        <f>P.Gastos!F23</f>
        <v>1</v>
      </c>
      <c r="H26" s="95">
        <f>P.Gastos!G23</f>
        <v>1</v>
      </c>
      <c r="L26" s="122" t="s">
        <v>106</v>
      </c>
      <c r="M26" s="124" t="s">
        <v>145</v>
      </c>
      <c r="N26" s="124"/>
      <c r="O26" s="124"/>
      <c r="P26" s="124"/>
      <c r="Q26" s="124"/>
      <c r="R26" s="124"/>
      <c r="S26" s="123"/>
    </row>
    <row r="27" spans="2:19" x14ac:dyDescent="0.3">
      <c r="B27" s="109" t="s">
        <v>116</v>
      </c>
      <c r="C27" s="94" t="s">
        <v>66</v>
      </c>
      <c r="D27" s="84">
        <f>P.Gastos!C24</f>
        <v>1</v>
      </c>
      <c r="E27" s="84">
        <f>P.Gastos!D24</f>
        <v>1</v>
      </c>
      <c r="F27" s="84">
        <f>P.Gastos!E24</f>
        <v>1</v>
      </c>
      <c r="G27" s="84">
        <f>P.Gastos!F24</f>
        <v>1</v>
      </c>
      <c r="H27" s="95">
        <f>P.Gastos!G24</f>
        <v>1</v>
      </c>
      <c r="M27" s="124" t="s">
        <v>146</v>
      </c>
      <c r="N27" s="61"/>
      <c r="O27" s="61"/>
      <c r="P27" s="61"/>
      <c r="Q27" s="61"/>
      <c r="R27" s="61"/>
    </row>
    <row r="28" spans="2:19" x14ac:dyDescent="0.3">
      <c r="B28" s="109" t="s">
        <v>116</v>
      </c>
      <c r="C28" s="94" t="s">
        <v>67</v>
      </c>
      <c r="D28" s="84">
        <f>P.Gastos!C25</f>
        <v>1</v>
      </c>
      <c r="E28" s="84">
        <f>P.Gastos!D25</f>
        <v>1</v>
      </c>
      <c r="F28" s="84">
        <f>P.Gastos!E25</f>
        <v>1</v>
      </c>
      <c r="G28" s="84">
        <f>P.Gastos!F25</f>
        <v>1</v>
      </c>
      <c r="H28" s="95">
        <f>P.Gastos!G25</f>
        <v>1</v>
      </c>
      <c r="M28" s="124" t="s">
        <v>144</v>
      </c>
      <c r="N28" s="61"/>
      <c r="O28" s="61"/>
      <c r="P28" s="61"/>
      <c r="Q28" s="61"/>
      <c r="R28" s="61"/>
    </row>
    <row r="29" spans="2:19" x14ac:dyDescent="0.3">
      <c r="B29" s="109" t="s">
        <v>116</v>
      </c>
      <c r="C29" s="94" t="s">
        <v>68</v>
      </c>
      <c r="D29" s="84">
        <f>P.Gastos!C26</f>
        <v>1</v>
      </c>
      <c r="E29" s="84">
        <f>P.Gastos!D26</f>
        <v>1</v>
      </c>
      <c r="F29" s="84">
        <f>P.Gastos!E26</f>
        <v>1</v>
      </c>
      <c r="G29" s="84">
        <f>P.Gastos!F26</f>
        <v>1</v>
      </c>
      <c r="H29" s="95">
        <f>P.Gastos!G26</f>
        <v>1</v>
      </c>
    </row>
    <row r="30" spans="2:19" x14ac:dyDescent="0.3">
      <c r="B30" s="109" t="s">
        <v>116</v>
      </c>
      <c r="C30" s="94" t="s">
        <v>69</v>
      </c>
      <c r="D30" s="84">
        <f>P.Gastos!C27</f>
        <v>1</v>
      </c>
      <c r="E30" s="84">
        <f>P.Gastos!D27</f>
        <v>1</v>
      </c>
      <c r="F30" s="84">
        <f>P.Gastos!E27</f>
        <v>1</v>
      </c>
      <c r="G30" s="84">
        <f>P.Gastos!F27</f>
        <v>1</v>
      </c>
      <c r="H30" s="95">
        <f>P.Gastos!G27</f>
        <v>1</v>
      </c>
    </row>
    <row r="31" spans="2:19" ht="15" thickBot="1" x14ac:dyDescent="0.35">
      <c r="B31" s="109" t="s">
        <v>116</v>
      </c>
      <c r="C31" s="94" t="s">
        <v>70</v>
      </c>
      <c r="D31" s="84">
        <f>P.Gastos!C28</f>
        <v>1</v>
      </c>
      <c r="E31" s="84">
        <f>P.Gastos!D28</f>
        <v>1</v>
      </c>
      <c r="F31" s="84">
        <f>P.Gastos!E28</f>
        <v>1</v>
      </c>
      <c r="G31" s="84">
        <f>P.Gastos!F28</f>
        <v>1</v>
      </c>
      <c r="H31" s="95">
        <f>P.Gastos!G28</f>
        <v>1</v>
      </c>
    </row>
    <row r="32" spans="2:19" ht="16.2" thickBot="1" x14ac:dyDescent="0.35">
      <c r="B32" s="109" t="s">
        <v>116</v>
      </c>
      <c r="C32" s="94" t="s">
        <v>71</v>
      </c>
      <c r="D32" s="84">
        <f>P.Gastos!C29</f>
        <v>1</v>
      </c>
      <c r="E32" s="84">
        <f>P.Gastos!D29</f>
        <v>1</v>
      </c>
      <c r="F32" s="84">
        <f>P.Gastos!E29</f>
        <v>1</v>
      </c>
      <c r="G32" s="84">
        <f>P.Gastos!F29</f>
        <v>1</v>
      </c>
      <c r="H32" s="95">
        <f>P.Gastos!G29</f>
        <v>1</v>
      </c>
      <c r="L32" s="799" t="s">
        <v>147</v>
      </c>
      <c r="M32" s="800"/>
      <c r="N32" s="800"/>
      <c r="O32" s="800"/>
      <c r="P32" s="800"/>
      <c r="Q32" s="800"/>
      <c r="R32" s="831"/>
    </row>
    <row r="33" spans="2:16" ht="15" thickBot="1" x14ac:dyDescent="0.35">
      <c r="B33" s="109" t="s">
        <v>116</v>
      </c>
      <c r="C33" s="94" t="s">
        <v>72</v>
      </c>
      <c r="D33" s="84">
        <f>P.Gastos!C30</f>
        <v>1</v>
      </c>
      <c r="E33" s="84">
        <f>P.Gastos!D30</f>
        <v>1</v>
      </c>
      <c r="F33" s="84">
        <f>P.Gastos!E30</f>
        <v>1</v>
      </c>
      <c r="G33" s="84">
        <f>P.Gastos!F30</f>
        <v>1</v>
      </c>
      <c r="H33" s="95">
        <f>P.Gastos!G30</f>
        <v>6</v>
      </c>
    </row>
    <row r="34" spans="2:16" ht="17.25" customHeight="1" thickBot="1" x14ac:dyDescent="0.35">
      <c r="B34" s="111"/>
      <c r="C34" s="92" t="s">
        <v>124</v>
      </c>
      <c r="D34" s="85">
        <f>$D$35</f>
        <v>1</v>
      </c>
      <c r="E34" s="85">
        <f>$E$35</f>
        <v>1</v>
      </c>
      <c r="F34" s="85">
        <f>$F$35</f>
        <v>1</v>
      </c>
      <c r="G34" s="85">
        <f>$G$35</f>
        <v>1</v>
      </c>
      <c r="H34" s="93">
        <f>$H$35</f>
        <v>1</v>
      </c>
      <c r="L34" s="60">
        <v>1</v>
      </c>
      <c r="M34" s="125" t="s">
        <v>148</v>
      </c>
      <c r="N34" s="75"/>
      <c r="O34" s="46"/>
      <c r="P34" s="21"/>
    </row>
    <row r="35" spans="2:16" x14ac:dyDescent="0.3">
      <c r="B35" s="111"/>
      <c r="C35" s="97" t="s">
        <v>125</v>
      </c>
      <c r="D35" s="47">
        <v>1</v>
      </c>
      <c r="E35" s="47">
        <v>1</v>
      </c>
      <c r="F35" s="47">
        <v>1</v>
      </c>
      <c r="G35" s="47">
        <v>1</v>
      </c>
      <c r="H35" s="98">
        <v>1</v>
      </c>
      <c r="M35" s="839" t="s">
        <v>150</v>
      </c>
      <c r="N35" s="839"/>
      <c r="O35" s="839"/>
      <c r="P35" s="839"/>
    </row>
    <row r="36" spans="2:16" ht="14.25" customHeight="1" x14ac:dyDescent="0.3">
      <c r="B36" s="111"/>
      <c r="C36" s="92" t="s">
        <v>127</v>
      </c>
      <c r="D36" s="86">
        <f t="shared" ref="D36:G36" si="0">SUM($H$37+$H$38)</f>
        <v>2</v>
      </c>
      <c r="E36" s="86">
        <f t="shared" si="0"/>
        <v>2</v>
      </c>
      <c r="F36" s="86">
        <f t="shared" si="0"/>
        <v>2</v>
      </c>
      <c r="G36" s="86">
        <f t="shared" si="0"/>
        <v>2</v>
      </c>
      <c r="H36" s="99">
        <f>SUM($H$37+$H$38)</f>
        <v>2</v>
      </c>
      <c r="M36" s="839"/>
      <c r="N36" s="839"/>
      <c r="O36" s="839"/>
      <c r="P36" s="839"/>
    </row>
    <row r="37" spans="2:16" ht="15" thickBot="1" x14ac:dyDescent="0.35">
      <c r="B37" s="109" t="s">
        <v>114</v>
      </c>
      <c r="C37" s="97" t="s">
        <v>128</v>
      </c>
      <c r="D37" s="74">
        <v>1</v>
      </c>
      <c r="E37" s="74">
        <v>1</v>
      </c>
      <c r="F37" s="74">
        <v>1</v>
      </c>
      <c r="G37" s="74">
        <v>1</v>
      </c>
      <c r="H37" s="91">
        <v>1</v>
      </c>
    </row>
    <row r="38" spans="2:16" ht="15" thickBot="1" x14ac:dyDescent="0.35">
      <c r="B38" s="109" t="s">
        <v>116</v>
      </c>
      <c r="C38" s="97" t="s">
        <v>129</v>
      </c>
      <c r="D38" s="74">
        <v>1</v>
      </c>
      <c r="E38" s="74">
        <v>1</v>
      </c>
      <c r="F38" s="74">
        <v>1</v>
      </c>
      <c r="G38" s="74">
        <v>1</v>
      </c>
      <c r="H38" s="91">
        <v>1</v>
      </c>
      <c r="L38" s="60">
        <v>2</v>
      </c>
      <c r="M38" s="125" t="s">
        <v>149</v>
      </c>
      <c r="N38" s="75"/>
      <c r="O38" s="46"/>
      <c r="P38" s="21"/>
    </row>
    <row r="39" spans="2:16" ht="16.5" customHeight="1" thickBot="1" x14ac:dyDescent="0.35">
      <c r="B39" s="111"/>
      <c r="C39" s="100"/>
      <c r="D39" s="101"/>
      <c r="E39" s="101"/>
      <c r="F39" s="101"/>
      <c r="G39" s="101"/>
      <c r="H39" s="102"/>
      <c r="M39" s="838" t="s">
        <v>153</v>
      </c>
      <c r="N39" s="838"/>
      <c r="O39" s="838"/>
      <c r="P39" s="838"/>
    </row>
    <row r="40" spans="2:16" ht="18" thickBot="1" x14ac:dyDescent="0.4">
      <c r="B40" s="111"/>
      <c r="C40" s="104" t="s">
        <v>130</v>
      </c>
      <c r="D40" s="105">
        <f>+$D$15-$D$19-$D$34-$D$36</f>
        <v>19983</v>
      </c>
      <c r="E40" s="105">
        <f>+$E$15-$E$19-$E$34-$E$36</f>
        <v>19983</v>
      </c>
      <c r="F40" s="105">
        <f>+$F$15-$F$19-$F$34-$F$36</f>
        <v>19983</v>
      </c>
      <c r="G40" s="105">
        <f>+$G$15-$G$19-$G$34-$G$36</f>
        <v>19983</v>
      </c>
      <c r="H40" s="106">
        <f>+$H$15-$H$19-$H$34-$H$36</f>
        <v>9978</v>
      </c>
      <c r="M40" s="838"/>
      <c r="N40" s="838"/>
      <c r="O40" s="838"/>
      <c r="P40" s="838"/>
    </row>
    <row r="41" spans="2:16" ht="12.75" customHeight="1" x14ac:dyDescent="0.3">
      <c r="B41" s="97"/>
      <c r="C41" s="79"/>
      <c r="D41" s="79"/>
      <c r="E41" s="79"/>
      <c r="F41" s="79"/>
      <c r="G41" s="79"/>
      <c r="H41" s="112"/>
      <c r="M41" s="838"/>
      <c r="N41" s="838"/>
      <c r="O41" s="838"/>
      <c r="P41" s="838"/>
    </row>
    <row r="42" spans="2:16" ht="12.75" customHeight="1" x14ac:dyDescent="0.3">
      <c r="B42" s="113" t="s">
        <v>114</v>
      </c>
      <c r="C42" s="83" t="s">
        <v>134</v>
      </c>
      <c r="D42" s="47">
        <v>5</v>
      </c>
      <c r="E42" s="47"/>
      <c r="F42" s="47"/>
      <c r="G42" s="47"/>
      <c r="H42" s="98"/>
      <c r="M42" s="838"/>
      <c r="N42" s="838"/>
      <c r="O42" s="838"/>
      <c r="P42" s="838"/>
    </row>
    <row r="43" spans="2:16" ht="13.5" customHeight="1" x14ac:dyDescent="0.3">
      <c r="B43" s="113" t="s">
        <v>116</v>
      </c>
      <c r="C43" s="83" t="s">
        <v>135</v>
      </c>
      <c r="D43" s="47">
        <v>2</v>
      </c>
      <c r="E43" s="47"/>
      <c r="F43" s="47"/>
      <c r="G43" s="47"/>
      <c r="H43" s="98"/>
      <c r="M43" s="838"/>
      <c r="N43" s="838"/>
      <c r="O43" s="838"/>
      <c r="P43" s="838"/>
    </row>
    <row r="44" spans="2:16" ht="6" customHeight="1" thickBot="1" x14ac:dyDescent="0.35">
      <c r="B44" s="97"/>
      <c r="C44" s="2"/>
      <c r="D44" s="23"/>
      <c r="E44" s="23"/>
      <c r="F44" s="23"/>
      <c r="G44" s="23"/>
      <c r="H44" s="114"/>
    </row>
    <row r="45" spans="2:16" ht="16.5" customHeight="1" thickBot="1" x14ac:dyDescent="0.4">
      <c r="B45" s="97"/>
      <c r="C45" s="104" t="s">
        <v>133</v>
      </c>
      <c r="D45" s="105">
        <f>$D$40+$D$42-$D43</f>
        <v>19986</v>
      </c>
      <c r="E45" s="105">
        <f>+$E$15-$E$19-$E$34-$E$36</f>
        <v>19983</v>
      </c>
      <c r="F45" s="105">
        <f>+$F$15-$F$19-$F$34-$F$36</f>
        <v>19983</v>
      </c>
      <c r="G45" s="105">
        <f>+$G$15-$G$19-$G$34-$G$36</f>
        <v>19983</v>
      </c>
      <c r="H45" s="106">
        <f>+$H$15-$H$19-$H$34-$H$36</f>
        <v>9978</v>
      </c>
      <c r="L45" s="125">
        <v>3</v>
      </c>
      <c r="M45" s="125" t="s">
        <v>151</v>
      </c>
      <c r="N45" s="75"/>
      <c r="O45" s="46"/>
      <c r="P45" s="21"/>
    </row>
    <row r="46" spans="2:16" ht="6" customHeight="1" x14ac:dyDescent="0.3">
      <c r="B46" s="97"/>
      <c r="C46" s="2"/>
      <c r="D46" s="23"/>
      <c r="E46" s="23"/>
      <c r="F46" s="23"/>
      <c r="G46" s="23"/>
      <c r="H46" s="114"/>
    </row>
    <row r="47" spans="2:16" ht="12.75" customHeight="1" x14ac:dyDescent="0.3">
      <c r="B47" s="113" t="s">
        <v>114</v>
      </c>
      <c r="C47" s="83" t="s">
        <v>131</v>
      </c>
      <c r="D47" s="47"/>
      <c r="E47" s="47"/>
      <c r="F47" s="47"/>
      <c r="G47" s="47"/>
      <c r="H47" s="98"/>
      <c r="M47" s="830" t="s">
        <v>152</v>
      </c>
      <c r="N47" s="830"/>
      <c r="O47" s="830"/>
      <c r="P47" s="830"/>
    </row>
    <row r="48" spans="2:16" ht="13.5" customHeight="1" thickBot="1" x14ac:dyDescent="0.35">
      <c r="B48" s="113" t="s">
        <v>116</v>
      </c>
      <c r="C48" s="83" t="s">
        <v>132</v>
      </c>
      <c r="D48" s="47"/>
      <c r="E48" s="47"/>
      <c r="F48" s="47"/>
      <c r="G48" s="47"/>
      <c r="H48" s="98"/>
      <c r="M48" s="830"/>
      <c r="N48" s="830"/>
      <c r="O48" s="830"/>
      <c r="P48" s="830"/>
    </row>
    <row r="49" spans="1:17" ht="18" thickBot="1" x14ac:dyDescent="0.4">
      <c r="B49" s="51"/>
      <c r="C49" s="104" t="s">
        <v>136</v>
      </c>
      <c r="D49" s="105">
        <f>$D$45+$D$47-$D48</f>
        <v>19986</v>
      </c>
      <c r="E49" s="105">
        <f>$E$45+$E$47-$E$48</f>
        <v>19983</v>
      </c>
      <c r="F49" s="105">
        <f>$F$45+$F$47-$F$48</f>
        <v>19983</v>
      </c>
      <c r="G49" s="105">
        <f>$G$45+$G$47-$G$48</f>
        <v>19983</v>
      </c>
      <c r="H49" s="106">
        <f>$H$45+$H$47-$H$48</f>
        <v>9978</v>
      </c>
      <c r="M49" s="61" t="s">
        <v>243</v>
      </c>
      <c r="N49" s="61"/>
      <c r="O49" s="61"/>
      <c r="P49" s="61"/>
      <c r="Q49" s="61"/>
    </row>
    <row r="50" spans="1:17" ht="4.5" customHeight="1" x14ac:dyDescent="0.3">
      <c r="B50" s="51"/>
      <c r="C50" s="2"/>
      <c r="D50" s="2"/>
      <c r="E50" s="2"/>
      <c r="F50" s="2"/>
      <c r="G50" s="2"/>
      <c r="H50" s="3"/>
      <c r="M50" s="61"/>
      <c r="N50" s="61"/>
      <c r="O50" s="61"/>
      <c r="P50" s="61"/>
      <c r="Q50" s="61"/>
    </row>
    <row r="51" spans="1:17" ht="8.25" customHeight="1" x14ac:dyDescent="0.3">
      <c r="B51" s="51"/>
      <c r="C51" s="2"/>
      <c r="D51" s="832" t="s">
        <v>137</v>
      </c>
      <c r="E51" s="833"/>
      <c r="F51" s="2"/>
      <c r="G51" s="2"/>
      <c r="H51" s="3"/>
    </row>
    <row r="52" spans="1:17" ht="10.5" customHeight="1" x14ac:dyDescent="0.3">
      <c r="B52" s="51"/>
      <c r="C52" s="2"/>
      <c r="D52" s="834" t="s">
        <v>138</v>
      </c>
      <c r="E52" s="835"/>
      <c r="F52" s="2"/>
      <c r="G52" s="2"/>
      <c r="H52" s="3"/>
    </row>
    <row r="53" spans="1:17" ht="11.25" customHeight="1" thickBot="1" x14ac:dyDescent="0.35">
      <c r="B53" s="52"/>
      <c r="C53" s="78"/>
      <c r="D53" s="836">
        <v>0.25</v>
      </c>
      <c r="E53" s="837"/>
      <c r="F53" s="78"/>
      <c r="G53" s="78"/>
      <c r="H53" s="4"/>
    </row>
    <row r="54" spans="1:17" x14ac:dyDescent="0.3">
      <c r="A54" s="15"/>
      <c r="B54" s="15"/>
      <c r="C54" s="15"/>
      <c r="D54" s="15"/>
      <c r="E54" s="15"/>
      <c r="F54" s="15"/>
      <c r="G54" s="15"/>
      <c r="H54" s="15"/>
      <c r="I54" s="15"/>
      <c r="J54" s="15"/>
    </row>
    <row r="55" spans="1:17" x14ac:dyDescent="0.3">
      <c r="A55" s="48" t="s">
        <v>52</v>
      </c>
      <c r="B55" s="811" t="s">
        <v>77</v>
      </c>
      <c r="C55" s="811"/>
      <c r="D55" s="811"/>
      <c r="E55" s="811"/>
      <c r="F55" s="811"/>
      <c r="G55" s="811"/>
      <c r="H55" s="811"/>
      <c r="I55" s="48" t="s">
        <v>52</v>
      </c>
      <c r="J55" s="48"/>
    </row>
    <row r="56" spans="1:17" x14ac:dyDescent="0.3">
      <c r="A56" s="48" t="s">
        <v>17</v>
      </c>
      <c r="B56" s="812" t="s">
        <v>78</v>
      </c>
      <c r="C56" s="812"/>
      <c r="D56" s="812"/>
      <c r="E56" s="812"/>
      <c r="F56" s="812"/>
      <c r="G56" s="812"/>
      <c r="H56" s="812"/>
      <c r="I56" s="48" t="s">
        <v>17</v>
      </c>
      <c r="J56" s="48"/>
    </row>
    <row r="57" spans="1:17" ht="15" thickBot="1" x14ac:dyDescent="0.35">
      <c r="A57" s="15"/>
      <c r="B57" s="15"/>
      <c r="C57" s="15"/>
      <c r="D57" s="15"/>
      <c r="E57" s="15"/>
      <c r="F57" s="15"/>
      <c r="G57" s="15"/>
      <c r="H57" s="15"/>
      <c r="I57" s="15"/>
      <c r="J57" s="15"/>
    </row>
    <row r="58" spans="1:17" x14ac:dyDescent="0.3">
      <c r="A58" s="7"/>
      <c r="B58" s="8"/>
      <c r="C58" s="8"/>
      <c r="D58" s="8"/>
      <c r="E58" s="8"/>
      <c r="F58" s="8"/>
      <c r="G58" s="8"/>
      <c r="H58" s="8"/>
      <c r="I58" s="8"/>
      <c r="J58" s="9"/>
    </row>
    <row r="59" spans="1:17" x14ac:dyDescent="0.3">
      <c r="A59" s="10"/>
      <c r="B59" s="6"/>
      <c r="C59" s="6"/>
      <c r="D59" s="6"/>
      <c r="E59" s="6"/>
      <c r="F59" s="6"/>
      <c r="G59" s="6"/>
      <c r="H59" s="6"/>
      <c r="I59" s="6"/>
      <c r="J59" s="11"/>
    </row>
    <row r="60" spans="1:17" x14ac:dyDescent="0.3">
      <c r="A60" s="10"/>
      <c r="B60" s="6"/>
      <c r="C60" s="6"/>
      <c r="D60" s="6"/>
      <c r="E60" s="6"/>
      <c r="F60" s="6"/>
      <c r="G60" s="6"/>
      <c r="H60" s="6"/>
      <c r="I60" s="6"/>
      <c r="J60" s="11"/>
    </row>
    <row r="61" spans="1:17" x14ac:dyDescent="0.3">
      <c r="A61" s="10"/>
      <c r="B61" s="6"/>
      <c r="C61" s="6"/>
      <c r="D61" s="6"/>
      <c r="E61" s="6"/>
      <c r="F61" s="6"/>
      <c r="G61" s="6"/>
      <c r="H61" s="6"/>
      <c r="I61" s="6"/>
      <c r="J61" s="11"/>
    </row>
    <row r="62" spans="1:17" x14ac:dyDescent="0.3">
      <c r="A62" s="10"/>
      <c r="B62" s="6"/>
      <c r="C62" s="6"/>
      <c r="D62" s="6"/>
      <c r="E62" s="6"/>
      <c r="F62" s="6"/>
      <c r="G62" s="6"/>
      <c r="H62" s="6"/>
      <c r="I62" s="6"/>
      <c r="J62" s="11"/>
    </row>
    <row r="63" spans="1:17" ht="15" thickBot="1" x14ac:dyDescent="0.35">
      <c r="A63" s="12"/>
      <c r="B63" s="13"/>
      <c r="C63" s="13"/>
      <c r="D63" s="13"/>
      <c r="E63" s="13"/>
      <c r="F63" s="13"/>
      <c r="G63" s="13"/>
      <c r="H63" s="13"/>
      <c r="I63" s="13"/>
      <c r="J63" s="14"/>
    </row>
    <row r="64" spans="1:17" ht="15" thickBot="1" x14ac:dyDescent="0.35"/>
    <row r="65" spans="2:18" ht="16.2" thickBot="1" x14ac:dyDescent="0.35">
      <c r="B65" s="799" t="s">
        <v>277</v>
      </c>
      <c r="C65" s="800"/>
      <c r="D65" s="800"/>
      <c r="E65" s="800"/>
      <c r="F65" s="800"/>
      <c r="G65" s="800"/>
      <c r="H65" s="831"/>
    </row>
    <row r="66" spans="2:18" x14ac:dyDescent="0.3">
      <c r="B66" s="24"/>
      <c r="C66" s="25"/>
      <c r="D66" s="25"/>
      <c r="E66" s="25"/>
      <c r="F66" s="25"/>
      <c r="G66" s="25"/>
      <c r="H66" s="22"/>
    </row>
    <row r="67" spans="2:18" x14ac:dyDescent="0.3">
      <c r="B67" s="26"/>
      <c r="C67" s="27"/>
      <c r="D67" s="27"/>
      <c r="E67" s="27"/>
      <c r="F67" s="27"/>
      <c r="G67" s="27"/>
      <c r="H67" s="28"/>
    </row>
    <row r="68" spans="2:18" ht="17.399999999999999" x14ac:dyDescent="0.3">
      <c r="B68" s="26"/>
      <c r="C68" s="128"/>
      <c r="D68" s="128"/>
      <c r="E68" s="128"/>
      <c r="F68" s="128"/>
      <c r="G68" s="128"/>
      <c r="H68" s="129"/>
      <c r="I68" s="126"/>
      <c r="J68" s="126"/>
      <c r="K68" s="126"/>
      <c r="L68" s="126"/>
      <c r="M68" s="126"/>
      <c r="N68" s="126"/>
      <c r="O68" s="126"/>
      <c r="P68" s="126"/>
      <c r="Q68" s="127"/>
      <c r="R68" s="127"/>
    </row>
    <row r="69" spans="2:18" x14ac:dyDescent="0.3">
      <c r="B69" s="26"/>
      <c r="C69" s="27"/>
      <c r="D69" s="27"/>
      <c r="E69" s="27"/>
      <c r="F69" s="27"/>
      <c r="G69" s="27"/>
      <c r="H69" s="28"/>
    </row>
    <row r="70" spans="2:18" x14ac:dyDescent="0.3">
      <c r="B70" s="26"/>
      <c r="C70" s="27"/>
      <c r="D70" s="27"/>
      <c r="E70" s="27"/>
      <c r="F70" s="27"/>
      <c r="G70" s="27"/>
      <c r="H70" s="28"/>
    </row>
    <row r="71" spans="2:18" x14ac:dyDescent="0.3">
      <c r="B71" s="26"/>
      <c r="C71" s="27"/>
      <c r="D71" s="27"/>
      <c r="E71" s="27"/>
      <c r="F71" s="27"/>
      <c r="G71" s="27"/>
      <c r="H71" s="28"/>
    </row>
    <row r="72" spans="2:18" x14ac:dyDescent="0.3">
      <c r="B72" s="26"/>
      <c r="C72" s="27"/>
      <c r="D72" s="27"/>
      <c r="E72" s="27"/>
      <c r="F72" s="27"/>
      <c r="G72" s="27"/>
      <c r="H72" s="28"/>
    </row>
    <row r="73" spans="2:18" x14ac:dyDescent="0.3">
      <c r="B73" s="26"/>
      <c r="C73" s="27"/>
      <c r="D73" s="27"/>
      <c r="E73" s="27"/>
      <c r="F73" s="27"/>
      <c r="G73" s="27"/>
      <c r="H73" s="28"/>
    </row>
    <row r="74" spans="2:18" x14ac:dyDescent="0.3">
      <c r="B74" s="26"/>
      <c r="C74" s="27"/>
      <c r="D74" s="27"/>
      <c r="E74" s="27"/>
      <c r="F74" s="27"/>
      <c r="G74" s="27"/>
      <c r="H74" s="28"/>
    </row>
    <row r="75" spans="2:18" x14ac:dyDescent="0.3">
      <c r="B75" s="26"/>
      <c r="C75" s="27"/>
      <c r="D75" s="27"/>
      <c r="E75" s="27"/>
      <c r="F75" s="27"/>
      <c r="G75" s="27"/>
      <c r="H75" s="28"/>
    </row>
    <row r="76" spans="2:18" x14ac:dyDescent="0.3">
      <c r="B76" s="26"/>
      <c r="C76" s="27"/>
      <c r="D76" s="27"/>
      <c r="E76" s="27"/>
      <c r="F76" s="27"/>
      <c r="G76" s="27"/>
      <c r="H76" s="28"/>
    </row>
    <row r="77" spans="2:18" x14ac:dyDescent="0.3">
      <c r="B77" s="26"/>
      <c r="C77" s="27"/>
      <c r="D77" s="27"/>
      <c r="E77" s="27"/>
      <c r="F77" s="27"/>
      <c r="G77" s="27"/>
      <c r="H77" s="28"/>
    </row>
    <row r="78" spans="2:18" x14ac:dyDescent="0.3">
      <c r="B78" s="26"/>
      <c r="C78" s="27"/>
      <c r="D78" s="27"/>
      <c r="E78" s="27"/>
      <c r="F78" s="27"/>
      <c r="G78" s="27"/>
      <c r="H78" s="28"/>
    </row>
    <row r="79" spans="2:18" x14ac:dyDescent="0.3">
      <c r="B79" s="26"/>
      <c r="C79" s="27"/>
      <c r="D79" s="27"/>
      <c r="E79" s="27"/>
      <c r="F79" s="27"/>
      <c r="G79" s="27"/>
      <c r="H79" s="28"/>
    </row>
    <row r="80" spans="2:18" x14ac:dyDescent="0.3">
      <c r="B80" s="26"/>
      <c r="C80" s="27"/>
      <c r="D80" s="27"/>
      <c r="E80" s="27"/>
      <c r="F80" s="27"/>
      <c r="G80" s="27"/>
      <c r="H80" s="28"/>
    </row>
    <row r="81" spans="2:8" x14ac:dyDescent="0.3">
      <c r="B81" s="26"/>
      <c r="C81" s="27"/>
      <c r="D81" s="27"/>
      <c r="E81" s="27"/>
      <c r="F81" s="27"/>
      <c r="G81" s="27"/>
      <c r="H81" s="28"/>
    </row>
    <row r="82" spans="2:8" x14ac:dyDescent="0.3">
      <c r="B82" s="26"/>
      <c r="C82" s="27"/>
      <c r="D82" s="27"/>
      <c r="E82" s="27"/>
      <c r="F82" s="27"/>
      <c r="G82" s="27"/>
      <c r="H82" s="28"/>
    </row>
    <row r="83" spans="2:8" x14ac:dyDescent="0.3">
      <c r="B83" s="26"/>
      <c r="C83" s="27"/>
      <c r="D83" s="27"/>
      <c r="E83" s="27"/>
      <c r="F83" s="27"/>
      <c r="G83" s="27"/>
      <c r="H83" s="28"/>
    </row>
    <row r="84" spans="2:8" x14ac:dyDescent="0.3">
      <c r="B84" s="26"/>
      <c r="C84" s="27"/>
      <c r="D84" s="27"/>
      <c r="E84" s="27"/>
      <c r="F84" s="27"/>
      <c r="G84" s="27"/>
      <c r="H84" s="28"/>
    </row>
    <row r="85" spans="2:8" x14ac:dyDescent="0.3">
      <c r="B85" s="26"/>
      <c r="C85" s="27"/>
      <c r="D85" s="27"/>
      <c r="E85" s="27"/>
      <c r="F85" s="27"/>
      <c r="G85" s="27"/>
      <c r="H85" s="28"/>
    </row>
    <row r="86" spans="2:8" x14ac:dyDescent="0.3">
      <c r="B86" s="26"/>
      <c r="C86" s="27"/>
      <c r="D86" s="27"/>
      <c r="E86" s="27"/>
      <c r="F86" s="27"/>
      <c r="G86" s="27"/>
      <c r="H86" s="28"/>
    </row>
    <row r="87" spans="2:8" x14ac:dyDescent="0.3">
      <c r="B87" s="26"/>
      <c r="C87" s="27"/>
      <c r="D87" s="27"/>
      <c r="E87" s="27"/>
      <c r="F87" s="27"/>
      <c r="G87" s="27"/>
      <c r="H87" s="28"/>
    </row>
    <row r="88" spans="2:8" x14ac:dyDescent="0.3">
      <c r="B88" s="26"/>
      <c r="C88" s="27"/>
      <c r="D88" s="27"/>
      <c r="E88" s="27"/>
      <c r="F88" s="27"/>
      <c r="G88" s="27"/>
      <c r="H88" s="28"/>
    </row>
    <row r="89" spans="2:8" x14ac:dyDescent="0.3">
      <c r="B89" s="26"/>
      <c r="C89" s="27"/>
      <c r="D89" s="27"/>
      <c r="E89" s="27"/>
      <c r="F89" s="27"/>
      <c r="G89" s="27"/>
      <c r="H89" s="28"/>
    </row>
    <row r="90" spans="2:8" x14ac:dyDescent="0.3">
      <c r="B90" s="26"/>
      <c r="C90" s="27"/>
      <c r="D90" s="27"/>
      <c r="E90" s="27"/>
      <c r="F90" s="27"/>
      <c r="G90" s="27"/>
      <c r="H90" s="28"/>
    </row>
    <row r="91" spans="2:8" x14ac:dyDescent="0.3">
      <c r="B91" s="26"/>
      <c r="C91" s="27"/>
      <c r="D91" s="27"/>
      <c r="E91" s="27"/>
      <c r="F91" s="27"/>
      <c r="G91" s="27"/>
      <c r="H91" s="28"/>
    </row>
    <row r="92" spans="2:8" x14ac:dyDescent="0.3">
      <c r="B92" s="26"/>
      <c r="C92" s="27"/>
      <c r="D92" s="27"/>
      <c r="E92" s="27"/>
      <c r="F92" s="27"/>
      <c r="G92" s="27"/>
      <c r="H92" s="28"/>
    </row>
    <row r="93" spans="2:8" x14ac:dyDescent="0.3">
      <c r="B93" s="26"/>
      <c r="C93" s="27"/>
      <c r="D93" s="27"/>
      <c r="E93" s="27"/>
      <c r="F93" s="27"/>
      <c r="G93" s="27"/>
      <c r="H93" s="28"/>
    </row>
    <row r="94" spans="2:8" x14ac:dyDescent="0.3">
      <c r="B94" s="26"/>
      <c r="C94" s="27"/>
      <c r="D94" s="27"/>
      <c r="E94" s="27"/>
      <c r="F94" s="27"/>
      <c r="G94" s="27"/>
      <c r="H94" s="28"/>
    </row>
    <row r="95" spans="2:8" ht="15" thickBot="1" x14ac:dyDescent="0.35">
      <c r="B95" s="29"/>
      <c r="C95" s="30"/>
      <c r="D95" s="30"/>
      <c r="E95" s="30"/>
      <c r="F95" s="30"/>
      <c r="G95" s="30"/>
      <c r="H95" s="31"/>
    </row>
  </sheetData>
  <mergeCells count="17">
    <mergeCell ref="B2:H2"/>
    <mergeCell ref="B3:H3"/>
    <mergeCell ref="B12:H12"/>
    <mergeCell ref="L2:R2"/>
    <mergeCell ref="L3:R3"/>
    <mergeCell ref="L18:R18"/>
    <mergeCell ref="L32:R32"/>
    <mergeCell ref="M39:P43"/>
    <mergeCell ref="M35:P36"/>
    <mergeCell ref="B13:H13"/>
    <mergeCell ref="M47:P48"/>
    <mergeCell ref="B55:H55"/>
    <mergeCell ref="B56:H56"/>
    <mergeCell ref="B65:H65"/>
    <mergeCell ref="D51:E51"/>
    <mergeCell ref="D52:E52"/>
    <mergeCell ref="D53:E53"/>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01"/>
  <sheetViews>
    <sheetView topLeftCell="A123" zoomScale="120" zoomScaleNormal="120" workbookViewId="0">
      <selection activeCell="L110" sqref="L110"/>
    </sheetView>
  </sheetViews>
  <sheetFormatPr baseColWidth="10" defaultRowHeight="14.4" x14ac:dyDescent="0.3"/>
  <cols>
    <col min="1" max="2" width="0.88671875" customWidth="1"/>
    <col min="3" max="3" width="37.6640625" customWidth="1"/>
    <col min="4" max="4" width="10.33203125" customWidth="1"/>
    <col min="5" max="6" width="10.44140625" customWidth="1"/>
    <col min="7" max="7" width="10.33203125" customWidth="1"/>
    <col min="8" max="8" width="10.5546875" customWidth="1"/>
    <col min="9" max="9" width="2.33203125" customWidth="1"/>
    <col min="10" max="10" width="3" customWidth="1"/>
    <col min="11" max="11" width="2.109375" customWidth="1"/>
    <col min="12" max="12" width="37.6640625" customWidth="1"/>
    <col min="13" max="14" width="10.33203125" customWidth="1"/>
    <col min="15" max="15" width="10.109375" customWidth="1"/>
    <col min="16" max="16" width="10.33203125" customWidth="1"/>
    <col min="17" max="17" width="10.109375" customWidth="1"/>
    <col min="18" max="18" width="0.109375" customWidth="1"/>
    <col min="19" max="19" width="11.44140625" hidden="1" customWidth="1"/>
    <col min="20" max="20" width="0.33203125" customWidth="1"/>
  </cols>
  <sheetData>
    <row r="1" spans="1:20" x14ac:dyDescent="0.3">
      <c r="A1" s="15"/>
      <c r="B1" s="15"/>
      <c r="C1" s="15"/>
      <c r="D1" s="15"/>
      <c r="E1" s="15"/>
      <c r="F1" s="15"/>
      <c r="G1" s="15"/>
      <c r="H1" s="15"/>
      <c r="I1" s="15"/>
      <c r="J1" s="15"/>
      <c r="K1" s="15"/>
      <c r="L1" s="15"/>
      <c r="M1" s="15"/>
      <c r="N1" s="15"/>
      <c r="O1" s="15"/>
      <c r="P1" s="15"/>
      <c r="Q1" s="15"/>
      <c r="R1" s="15"/>
    </row>
    <row r="2" spans="1:20" x14ac:dyDescent="0.3">
      <c r="A2" s="48"/>
      <c r="B2" s="811" t="s">
        <v>77</v>
      </c>
      <c r="C2" s="811"/>
      <c r="D2" s="811"/>
      <c r="E2" s="811"/>
      <c r="F2" s="811"/>
      <c r="G2" s="811"/>
      <c r="H2" s="811"/>
      <c r="I2" s="48"/>
      <c r="J2" s="48"/>
      <c r="K2" s="811" t="s">
        <v>77</v>
      </c>
      <c r="L2" s="811"/>
      <c r="M2" s="811"/>
      <c r="N2" s="811"/>
      <c r="O2" s="811"/>
      <c r="P2" s="811"/>
      <c r="Q2" s="811"/>
      <c r="R2" s="48"/>
    </row>
    <row r="3" spans="1:20" ht="15" customHeight="1" x14ac:dyDescent="0.3">
      <c r="A3" s="48"/>
      <c r="B3" s="812" t="s">
        <v>78</v>
      </c>
      <c r="C3" s="812"/>
      <c r="D3" s="812"/>
      <c r="E3" s="812"/>
      <c r="F3" s="812"/>
      <c r="G3" s="812"/>
      <c r="H3" s="812"/>
      <c r="I3" s="48"/>
      <c r="J3" s="812" t="s">
        <v>78</v>
      </c>
      <c r="K3" s="812"/>
      <c r="L3" s="812"/>
      <c r="M3" s="812"/>
      <c r="N3" s="812"/>
      <c r="O3" s="812"/>
      <c r="P3" s="812"/>
      <c r="Q3" s="812"/>
      <c r="R3" s="812"/>
    </row>
    <row r="4" spans="1:20" ht="15.75" customHeight="1" thickBot="1" x14ac:dyDescent="0.35">
      <c r="A4" s="15"/>
      <c r="B4" s="15"/>
      <c r="C4" s="15"/>
      <c r="D4" s="15"/>
      <c r="E4" s="15"/>
      <c r="F4" s="15"/>
      <c r="G4" s="15"/>
      <c r="H4" s="15"/>
      <c r="I4" s="15"/>
      <c r="J4" s="15"/>
      <c r="K4" s="15"/>
      <c r="L4" s="15"/>
      <c r="M4" s="15"/>
      <c r="N4" s="15"/>
      <c r="O4" s="15"/>
      <c r="P4" s="15"/>
      <c r="Q4" s="15"/>
      <c r="R4" s="15"/>
    </row>
    <row r="5" spans="1:20" ht="15" customHeight="1" x14ac:dyDescent="0.3">
      <c r="A5" s="7"/>
      <c r="B5" s="8"/>
      <c r="C5" s="8"/>
      <c r="D5" s="8"/>
      <c r="E5" s="8"/>
      <c r="F5" s="8"/>
      <c r="G5" s="8"/>
      <c r="H5" s="8"/>
      <c r="I5" s="8"/>
      <c r="J5" s="9"/>
      <c r="K5" s="7"/>
      <c r="L5" s="8"/>
      <c r="M5" s="8"/>
      <c r="N5" s="8"/>
      <c r="O5" s="8"/>
      <c r="P5" s="8"/>
      <c r="Q5" s="9"/>
      <c r="R5" s="6"/>
      <c r="S5" s="2"/>
      <c r="T5" s="2"/>
    </row>
    <row r="6" spans="1:20" ht="15" customHeight="1" x14ac:dyDescent="0.3">
      <c r="A6" s="10"/>
      <c r="B6" s="6"/>
      <c r="C6" s="6"/>
      <c r="D6" s="6"/>
      <c r="E6" s="6"/>
      <c r="F6" s="6"/>
      <c r="G6" s="6"/>
      <c r="H6" s="6"/>
      <c r="I6" s="6"/>
      <c r="J6" s="11"/>
      <c r="K6" s="10"/>
      <c r="L6" s="6"/>
      <c r="M6" s="6"/>
      <c r="N6" s="6"/>
      <c r="O6" s="6"/>
      <c r="P6" s="6"/>
      <c r="Q6" s="11"/>
      <c r="R6" s="6"/>
      <c r="S6" s="2"/>
      <c r="T6" s="2"/>
    </row>
    <row r="7" spans="1:20" ht="15" customHeight="1" x14ac:dyDescent="0.3">
      <c r="A7" s="10"/>
      <c r="B7" s="6"/>
      <c r="C7" s="6"/>
      <c r="D7" s="6"/>
      <c r="E7" s="6"/>
      <c r="F7" s="6"/>
      <c r="G7" s="6"/>
      <c r="H7" s="6"/>
      <c r="I7" s="6"/>
      <c r="J7" s="11"/>
      <c r="K7" s="10"/>
      <c r="L7" s="6"/>
      <c r="M7" s="6"/>
      <c r="N7" s="6"/>
      <c r="O7" s="6"/>
      <c r="P7" s="6"/>
      <c r="Q7" s="11"/>
      <c r="R7" s="6"/>
      <c r="S7" s="2"/>
      <c r="T7" s="2"/>
    </row>
    <row r="8" spans="1:20" ht="15" customHeight="1" x14ac:dyDescent="0.3">
      <c r="A8" s="10"/>
      <c r="B8" s="6"/>
      <c r="C8" s="6"/>
      <c r="D8" s="6"/>
      <c r="E8" s="6"/>
      <c r="F8" s="6"/>
      <c r="G8" s="6"/>
      <c r="H8" s="6"/>
      <c r="I8" s="6"/>
      <c r="J8" s="11"/>
      <c r="K8" s="10"/>
      <c r="L8" s="6"/>
      <c r="M8" s="6"/>
      <c r="N8" s="6"/>
      <c r="O8" s="6"/>
      <c r="P8" s="6"/>
      <c r="Q8" s="11"/>
      <c r="R8" s="6"/>
      <c r="S8" s="2"/>
      <c r="T8" s="2"/>
    </row>
    <row r="9" spans="1:20" ht="15" customHeight="1" x14ac:dyDescent="0.3">
      <c r="A9" s="10"/>
      <c r="B9" s="6"/>
      <c r="C9" s="6"/>
      <c r="D9" s="6"/>
      <c r="E9" s="6"/>
      <c r="F9" s="6"/>
      <c r="G9" s="6"/>
      <c r="H9" s="6"/>
      <c r="I9" s="6"/>
      <c r="J9" s="11"/>
      <c r="K9" s="10"/>
      <c r="L9" s="6"/>
      <c r="M9" s="6"/>
      <c r="N9" s="6"/>
      <c r="O9" s="6"/>
      <c r="P9" s="6"/>
      <c r="Q9" s="11"/>
      <c r="R9" s="6"/>
      <c r="S9" s="2"/>
      <c r="T9" s="2"/>
    </row>
    <row r="10" spans="1:20" ht="15.75" customHeight="1" thickBot="1" x14ac:dyDescent="0.35">
      <c r="A10" s="12"/>
      <c r="B10" s="13"/>
      <c r="C10" s="13"/>
      <c r="D10" s="13"/>
      <c r="E10" s="13"/>
      <c r="F10" s="13"/>
      <c r="G10" s="13"/>
      <c r="H10" s="13"/>
      <c r="I10" s="13"/>
      <c r="J10" s="14"/>
      <c r="K10" s="12"/>
      <c r="L10" s="13"/>
      <c r="M10" s="13"/>
      <c r="N10" s="13"/>
      <c r="O10" s="13"/>
      <c r="P10" s="13"/>
      <c r="Q10" s="14"/>
      <c r="R10" s="6"/>
      <c r="S10" s="2"/>
      <c r="T10" s="2"/>
    </row>
    <row r="11" spans="1:20" ht="3.75" customHeight="1" thickBot="1" x14ac:dyDescent="0.35">
      <c r="J11" s="2"/>
      <c r="K11" s="2"/>
      <c r="L11" s="2"/>
      <c r="M11" s="2"/>
      <c r="N11" s="2"/>
      <c r="O11" s="2"/>
      <c r="P11" s="2"/>
      <c r="Q11" s="2"/>
      <c r="R11" s="6"/>
      <c r="S11" s="2"/>
      <c r="T11" s="2"/>
    </row>
    <row r="12" spans="1:20" ht="16.5" customHeight="1" thickBot="1" x14ac:dyDescent="0.35">
      <c r="A12" s="160"/>
      <c r="B12" s="843" t="s">
        <v>156</v>
      </c>
      <c r="C12" s="843"/>
      <c r="D12" s="843"/>
      <c r="E12" s="843"/>
      <c r="F12" s="843"/>
      <c r="G12" s="843"/>
      <c r="H12" s="843"/>
      <c r="I12" s="57"/>
      <c r="J12" s="58"/>
      <c r="K12" s="160"/>
      <c r="L12" s="843" t="s">
        <v>156</v>
      </c>
      <c r="M12" s="843"/>
      <c r="N12" s="843"/>
      <c r="O12" s="843"/>
      <c r="P12" s="843"/>
      <c r="Q12" s="843"/>
      <c r="R12" s="845"/>
      <c r="S12" s="57"/>
      <c r="T12" s="58"/>
    </row>
    <row r="13" spans="1:20" ht="12.75" customHeight="1" thickBot="1" x14ac:dyDescent="0.35">
      <c r="A13" s="75"/>
      <c r="B13" s="844" t="s">
        <v>157</v>
      </c>
      <c r="C13" s="844"/>
      <c r="D13" s="844"/>
      <c r="E13" s="844"/>
      <c r="F13" s="844"/>
      <c r="G13" s="844"/>
      <c r="H13" s="844"/>
      <c r="I13" s="46"/>
      <c r="J13" s="21"/>
      <c r="K13" s="75"/>
      <c r="L13" s="844" t="s">
        <v>157</v>
      </c>
      <c r="M13" s="844"/>
      <c r="N13" s="844"/>
      <c r="O13" s="844"/>
      <c r="P13" s="844"/>
      <c r="Q13" s="844"/>
      <c r="R13" s="844"/>
      <c r="S13" s="46"/>
      <c r="T13" s="21"/>
    </row>
    <row r="14" spans="1:20" ht="5.25" customHeight="1" thickBot="1" x14ac:dyDescent="0.35">
      <c r="R14" s="6"/>
    </row>
    <row r="15" spans="1:20" ht="15" thickBot="1" x14ac:dyDescent="0.35">
      <c r="B15" s="137" t="s">
        <v>177</v>
      </c>
      <c r="C15" s="138"/>
      <c r="R15" s="6"/>
    </row>
    <row r="16" spans="1:20" ht="6" customHeight="1" thickBot="1" x14ac:dyDescent="0.35"/>
    <row r="17" spans="3:17" ht="15" thickBot="1" x14ac:dyDescent="0.35">
      <c r="C17" s="136" t="s">
        <v>154</v>
      </c>
      <c r="D17" s="155" t="s">
        <v>41</v>
      </c>
      <c r="E17" s="156" t="s">
        <v>48</v>
      </c>
      <c r="F17" s="157" t="s">
        <v>158</v>
      </c>
      <c r="G17" s="156" t="s">
        <v>50</v>
      </c>
      <c r="H17" s="158" t="s">
        <v>51</v>
      </c>
      <c r="L17" s="161" t="s">
        <v>159</v>
      </c>
      <c r="M17" s="155" t="s">
        <v>41</v>
      </c>
      <c r="N17" s="156" t="s">
        <v>48</v>
      </c>
      <c r="O17" s="157" t="s">
        <v>158</v>
      </c>
      <c r="P17" s="156" t="s">
        <v>50</v>
      </c>
      <c r="Q17" s="156" t="s">
        <v>51</v>
      </c>
    </row>
    <row r="18" spans="3:17" ht="15" thickBot="1" x14ac:dyDescent="0.35">
      <c r="C18" s="153" t="s">
        <v>160</v>
      </c>
      <c r="D18" s="154">
        <f>$D$19+$D$23+$D$31+$D$32+$D$33+$D$36+$D$37</f>
        <v>5</v>
      </c>
      <c r="E18" s="154">
        <f>$E$19+$E$23+$E$31+$E$32+$E$33+$E$36+$E$37</f>
        <v>0</v>
      </c>
      <c r="F18" s="154">
        <f>$F$19+$F$23+$F$31+$F$32+$F$33+$F$36+$F$37</f>
        <v>0</v>
      </c>
      <c r="G18" s="154">
        <f>$G$19+$G$23+$G$31+$G$32+$G$33+$G$36+$G$37</f>
        <v>0</v>
      </c>
      <c r="H18" s="241">
        <f>$H$19+$H$23+$H$31+$H$32+$H$33+$H$36+$H$37</f>
        <v>10</v>
      </c>
      <c r="L18" s="143" t="s">
        <v>185</v>
      </c>
      <c r="M18" s="165">
        <f>$M$19+$M$30+$M$31</f>
        <v>11</v>
      </c>
      <c r="N18" s="165">
        <f>$N$19+$N$30+$N$31</f>
        <v>11</v>
      </c>
      <c r="O18" s="165">
        <f>$O$19+$O$30+$O$31</f>
        <v>11</v>
      </c>
      <c r="P18" s="165">
        <f>$P$19+$P$30+$P$31</f>
        <v>11</v>
      </c>
      <c r="Q18" s="165">
        <f>$Q$19+$Q$30+$Q$31</f>
        <v>11</v>
      </c>
    </row>
    <row r="19" spans="3:17" ht="15" thickBot="1" x14ac:dyDescent="0.35">
      <c r="C19" s="166" t="s">
        <v>161</v>
      </c>
      <c r="D19" s="152">
        <f>SUM(D20:D22)</f>
        <v>5</v>
      </c>
      <c r="E19" s="152">
        <f t="shared" ref="E19:H19" si="0">SUM(E20:E22)</f>
        <v>0</v>
      </c>
      <c r="F19" s="152">
        <f t="shared" si="0"/>
        <v>0</v>
      </c>
      <c r="G19" s="152">
        <f t="shared" si="0"/>
        <v>0</v>
      </c>
      <c r="H19" s="240">
        <f t="shared" si="0"/>
        <v>9</v>
      </c>
      <c r="L19" s="167" t="s">
        <v>186</v>
      </c>
      <c r="M19" s="168">
        <f>$M$20+$M$23+$M$24+$M$25+$M$26+$M$27+$M$28+$M$29</f>
        <v>9</v>
      </c>
      <c r="N19" s="168">
        <f>$N$20+$N$23+$N$24+$N$25+$N$26+$N$27+$N$28+$N$29</f>
        <v>9</v>
      </c>
      <c r="O19" s="168">
        <f>$O$20+$O$23+$O$24+$O$25+$O$26+$O$27+$O$28+$O$29</f>
        <v>9</v>
      </c>
      <c r="P19" s="168">
        <f>$P$20+$P$23+$P$24+$P$25+$P$26+$P$27+$P$28+$P$29</f>
        <v>9</v>
      </c>
      <c r="Q19" s="168">
        <f>$Q$20+$Q$23+$Q$24+$Q$25+$Q$26+$Q$27+$Q$28+$Q$29</f>
        <v>9</v>
      </c>
    </row>
    <row r="20" spans="3:17" x14ac:dyDescent="0.3">
      <c r="C20" s="163" t="s">
        <v>10</v>
      </c>
      <c r="D20" s="140">
        <v>1</v>
      </c>
      <c r="E20" s="141"/>
      <c r="F20" s="141"/>
      <c r="G20" s="141"/>
      <c r="H20" s="142">
        <v>1</v>
      </c>
      <c r="L20" s="166" t="s">
        <v>187</v>
      </c>
      <c r="M20" s="152">
        <f t="shared" ref="M20:Q20" si="1">SUM(M21:M22)</f>
        <v>2</v>
      </c>
      <c r="N20" s="152">
        <f t="shared" si="1"/>
        <v>2</v>
      </c>
      <c r="O20" s="152">
        <f t="shared" si="1"/>
        <v>2</v>
      </c>
      <c r="P20" s="152">
        <f t="shared" si="1"/>
        <v>2</v>
      </c>
      <c r="Q20" s="152">
        <f t="shared" si="1"/>
        <v>2</v>
      </c>
    </row>
    <row r="21" spans="3:17" x14ac:dyDescent="0.3">
      <c r="C21" s="163" t="s">
        <v>11</v>
      </c>
      <c r="D21" s="140"/>
      <c r="E21" s="141"/>
      <c r="F21" s="141"/>
      <c r="G21" s="141"/>
      <c r="H21" s="142">
        <v>6</v>
      </c>
      <c r="L21" s="163" t="s">
        <v>188</v>
      </c>
      <c r="M21" s="140">
        <v>1</v>
      </c>
      <c r="N21" s="141">
        <v>1</v>
      </c>
      <c r="O21" s="141">
        <v>1</v>
      </c>
      <c r="P21" s="141">
        <v>1</v>
      </c>
      <c r="Q21" s="142">
        <v>1</v>
      </c>
    </row>
    <row r="22" spans="3:17" x14ac:dyDescent="0.3">
      <c r="C22" s="163" t="s">
        <v>12</v>
      </c>
      <c r="D22" s="140">
        <v>4</v>
      </c>
      <c r="E22" s="141"/>
      <c r="F22" s="141"/>
      <c r="G22" s="141"/>
      <c r="H22" s="142">
        <v>2</v>
      </c>
      <c r="L22" s="163" t="s">
        <v>189</v>
      </c>
      <c r="M22" s="140">
        <v>1</v>
      </c>
      <c r="N22" s="141">
        <v>1</v>
      </c>
      <c r="O22" s="141">
        <v>1</v>
      </c>
      <c r="P22" s="141">
        <v>1</v>
      </c>
      <c r="Q22" s="142">
        <v>1</v>
      </c>
    </row>
    <row r="23" spans="3:17" x14ac:dyDescent="0.3">
      <c r="C23" s="162" t="s">
        <v>162</v>
      </c>
      <c r="D23" s="144">
        <f>SUM(D24:D30)</f>
        <v>0</v>
      </c>
      <c r="E23" s="144">
        <f t="shared" ref="E23:H23" si="2">SUM(E24:E30)</f>
        <v>0</v>
      </c>
      <c r="F23" s="144">
        <f t="shared" si="2"/>
        <v>0</v>
      </c>
      <c r="G23" s="144">
        <f t="shared" si="2"/>
        <v>0</v>
      </c>
      <c r="H23" s="228">
        <f t="shared" si="2"/>
        <v>1</v>
      </c>
      <c r="L23" s="162" t="s">
        <v>190</v>
      </c>
      <c r="M23" s="149">
        <v>1</v>
      </c>
      <c r="N23" s="150">
        <v>1</v>
      </c>
      <c r="O23" s="150">
        <v>1</v>
      </c>
      <c r="P23" s="150">
        <v>1</v>
      </c>
      <c r="Q23" s="151">
        <v>1</v>
      </c>
    </row>
    <row r="24" spans="3:17" x14ac:dyDescent="0.3">
      <c r="C24" s="163" t="s">
        <v>3</v>
      </c>
      <c r="D24" s="140"/>
      <c r="E24" s="141"/>
      <c r="F24" s="141"/>
      <c r="G24" s="141"/>
      <c r="H24" s="142"/>
      <c r="L24" s="162" t="s">
        <v>191</v>
      </c>
      <c r="M24" s="149">
        <v>1</v>
      </c>
      <c r="N24" s="150">
        <v>1</v>
      </c>
      <c r="O24" s="150">
        <v>1</v>
      </c>
      <c r="P24" s="150">
        <v>1</v>
      </c>
      <c r="Q24" s="151">
        <v>1</v>
      </c>
    </row>
    <row r="25" spans="3:17" x14ac:dyDescent="0.3">
      <c r="C25" s="163" t="s">
        <v>4</v>
      </c>
      <c r="D25" s="140"/>
      <c r="E25" s="141"/>
      <c r="F25" s="141"/>
      <c r="G25" s="141"/>
      <c r="H25" s="142">
        <v>1</v>
      </c>
      <c r="L25" s="162" t="s">
        <v>192</v>
      </c>
      <c r="M25" s="149">
        <v>1</v>
      </c>
      <c r="N25" s="150">
        <v>1</v>
      </c>
      <c r="O25" s="150">
        <v>1</v>
      </c>
      <c r="P25" s="150">
        <v>1</v>
      </c>
      <c r="Q25" s="151">
        <v>1</v>
      </c>
    </row>
    <row r="26" spans="3:17" x14ac:dyDescent="0.3">
      <c r="C26" s="163" t="s">
        <v>5</v>
      </c>
      <c r="D26" s="140"/>
      <c r="E26" s="141"/>
      <c r="F26" s="141"/>
      <c r="G26" s="141"/>
      <c r="H26" s="142"/>
      <c r="L26" s="162" t="s">
        <v>193</v>
      </c>
      <c r="M26" s="149">
        <v>1</v>
      </c>
      <c r="N26" s="150">
        <v>1</v>
      </c>
      <c r="O26" s="150">
        <v>1</v>
      </c>
      <c r="P26" s="150">
        <v>1</v>
      </c>
      <c r="Q26" s="151">
        <v>1</v>
      </c>
    </row>
    <row r="27" spans="3:17" x14ac:dyDescent="0.3">
      <c r="C27" s="163" t="s">
        <v>6</v>
      </c>
      <c r="D27" s="140"/>
      <c r="E27" s="141"/>
      <c r="F27" s="141"/>
      <c r="G27" s="141"/>
      <c r="H27" s="142"/>
      <c r="L27" s="162" t="s">
        <v>194</v>
      </c>
      <c r="M27" s="149">
        <v>1</v>
      </c>
      <c r="N27" s="150">
        <v>1</v>
      </c>
      <c r="O27" s="150">
        <v>1</v>
      </c>
      <c r="P27" s="150">
        <v>1</v>
      </c>
      <c r="Q27" s="151">
        <v>1</v>
      </c>
    </row>
    <row r="28" spans="3:17" x14ac:dyDescent="0.3">
      <c r="C28" s="163" t="s">
        <v>7</v>
      </c>
      <c r="D28" s="140"/>
      <c r="E28" s="141"/>
      <c r="F28" s="141"/>
      <c r="G28" s="141"/>
      <c r="H28" s="142"/>
      <c r="L28" s="162" t="s">
        <v>195</v>
      </c>
      <c r="M28" s="149">
        <v>1</v>
      </c>
      <c r="N28" s="150">
        <v>1</v>
      </c>
      <c r="O28" s="150">
        <v>1</v>
      </c>
      <c r="P28" s="150">
        <v>1</v>
      </c>
      <c r="Q28" s="151">
        <v>1</v>
      </c>
    </row>
    <row r="29" spans="3:17" ht="15" thickBot="1" x14ac:dyDescent="0.35">
      <c r="C29" s="163" t="s">
        <v>8</v>
      </c>
      <c r="D29" s="140"/>
      <c r="E29" s="141"/>
      <c r="F29" s="141"/>
      <c r="G29" s="141"/>
      <c r="H29" s="142"/>
      <c r="L29" s="169" t="s">
        <v>196</v>
      </c>
      <c r="M29" s="149">
        <v>1</v>
      </c>
      <c r="N29" s="150">
        <v>1</v>
      </c>
      <c r="O29" s="150">
        <v>1</v>
      </c>
      <c r="P29" s="150">
        <v>1</v>
      </c>
      <c r="Q29" s="151">
        <v>1</v>
      </c>
    </row>
    <row r="30" spans="3:17" ht="15" thickBot="1" x14ac:dyDescent="0.35">
      <c r="C30" s="163" t="s">
        <v>178</v>
      </c>
      <c r="D30" s="140"/>
      <c r="E30" s="141"/>
      <c r="F30" s="141"/>
      <c r="G30" s="141"/>
      <c r="H30" s="142"/>
      <c r="L30" s="167" t="s">
        <v>197</v>
      </c>
      <c r="M30" s="173">
        <v>1</v>
      </c>
      <c r="N30" s="174">
        <v>1</v>
      </c>
      <c r="O30" s="174">
        <v>1</v>
      </c>
      <c r="P30" s="174">
        <v>1</v>
      </c>
      <c r="Q30" s="175">
        <v>1</v>
      </c>
    </row>
    <row r="31" spans="3:17" ht="15" thickBot="1" x14ac:dyDescent="0.35">
      <c r="C31" s="162" t="s">
        <v>163</v>
      </c>
      <c r="D31" s="145"/>
      <c r="E31" s="146"/>
      <c r="F31" s="146"/>
      <c r="G31" s="146"/>
      <c r="H31" s="147"/>
      <c r="L31" s="166" t="s">
        <v>198</v>
      </c>
      <c r="M31" s="170">
        <v>1</v>
      </c>
      <c r="N31" s="171">
        <v>1</v>
      </c>
      <c r="O31" s="171">
        <v>1</v>
      </c>
      <c r="P31" s="171">
        <v>1</v>
      </c>
      <c r="Q31" s="172">
        <v>1</v>
      </c>
    </row>
    <row r="32" spans="3:17" ht="15" thickBot="1" x14ac:dyDescent="0.35">
      <c r="C32" s="162" t="s">
        <v>179</v>
      </c>
      <c r="D32" s="145"/>
      <c r="E32" s="146"/>
      <c r="F32" s="146"/>
      <c r="G32" s="146"/>
      <c r="H32" s="147"/>
      <c r="L32" s="153" t="s">
        <v>199</v>
      </c>
      <c r="M32" s="154">
        <f>$M$33+$M$34+$M$38+$M$39+$M$40+$M$41+$M$42</f>
        <v>9</v>
      </c>
      <c r="N32" s="154">
        <v>1</v>
      </c>
      <c r="O32" s="154">
        <f>$O$33+$O$34+$O$38+$O$39+$O$40+$O$41+$O$42</f>
        <v>9</v>
      </c>
      <c r="P32" s="154">
        <f>$P$33+$P$34+$P$38+$P$39+$P$40+$P$41+$P$42</f>
        <v>9</v>
      </c>
      <c r="Q32" s="241">
        <f>$Q$33+$Q$34+$Q$38+$Q$39+$Q$40+$Q$41+$Q$42</f>
        <v>9</v>
      </c>
    </row>
    <row r="33" spans="3:17" x14ac:dyDescent="0.3">
      <c r="C33" s="162" t="s">
        <v>164</v>
      </c>
      <c r="D33" s="144">
        <f>SUM(D34:D35)</f>
        <v>0</v>
      </c>
      <c r="E33" s="144">
        <f t="shared" ref="E33:H33" si="3">SUM(E34:E35)</f>
        <v>0</v>
      </c>
      <c r="F33" s="144">
        <f t="shared" si="3"/>
        <v>0</v>
      </c>
      <c r="G33" s="144">
        <f t="shared" si="3"/>
        <v>0</v>
      </c>
      <c r="H33" s="228">
        <f t="shared" si="3"/>
        <v>0</v>
      </c>
      <c r="L33" s="166" t="s">
        <v>200</v>
      </c>
      <c r="M33" s="170">
        <v>1</v>
      </c>
      <c r="N33" s="171">
        <v>1</v>
      </c>
      <c r="O33" s="171">
        <v>1</v>
      </c>
      <c r="P33" s="171">
        <v>1</v>
      </c>
      <c r="Q33" s="172">
        <v>1</v>
      </c>
    </row>
    <row r="34" spans="3:17" x14ac:dyDescent="0.3">
      <c r="C34" s="163" t="s">
        <v>180</v>
      </c>
      <c r="D34" s="140"/>
      <c r="E34" s="141"/>
      <c r="F34" s="141"/>
      <c r="G34" s="141"/>
      <c r="H34" s="142"/>
      <c r="L34" s="162" t="s">
        <v>201</v>
      </c>
      <c r="M34" s="144">
        <f>SUM(M35:M37)</f>
        <v>3</v>
      </c>
      <c r="N34" s="144">
        <f t="shared" ref="N34:Q34" si="4">SUM(N35:N37)</f>
        <v>3</v>
      </c>
      <c r="O34" s="144">
        <f t="shared" si="4"/>
        <v>3</v>
      </c>
      <c r="P34" s="144">
        <f t="shared" si="4"/>
        <v>3</v>
      </c>
      <c r="Q34" s="144">
        <f t="shared" si="4"/>
        <v>3</v>
      </c>
    </row>
    <row r="35" spans="3:17" x14ac:dyDescent="0.3">
      <c r="C35" s="163" t="s">
        <v>181</v>
      </c>
      <c r="D35" s="140"/>
      <c r="E35" s="141"/>
      <c r="F35" s="141"/>
      <c r="G35" s="141"/>
      <c r="H35" s="142"/>
      <c r="L35" s="163" t="s">
        <v>202</v>
      </c>
      <c r="M35" s="140">
        <v>1</v>
      </c>
      <c r="N35" s="141">
        <v>1</v>
      </c>
      <c r="O35" s="141">
        <v>1</v>
      </c>
      <c r="P35" s="141">
        <v>1</v>
      </c>
      <c r="Q35" s="142">
        <v>1</v>
      </c>
    </row>
    <row r="36" spans="3:17" x14ac:dyDescent="0.3">
      <c r="C36" s="162" t="s">
        <v>165</v>
      </c>
      <c r="D36" s="145"/>
      <c r="E36" s="146"/>
      <c r="F36" s="146"/>
      <c r="G36" s="146"/>
      <c r="H36" s="147"/>
      <c r="L36" s="163" t="s">
        <v>203</v>
      </c>
      <c r="M36" s="140">
        <v>1</v>
      </c>
      <c r="N36" s="141">
        <v>1</v>
      </c>
      <c r="O36" s="141">
        <v>1</v>
      </c>
      <c r="P36" s="141">
        <v>1</v>
      </c>
      <c r="Q36" s="142">
        <v>1</v>
      </c>
    </row>
    <row r="37" spans="3:17" ht="15" thickBot="1" x14ac:dyDescent="0.35">
      <c r="C37" s="229" t="s">
        <v>166</v>
      </c>
      <c r="D37" s="230"/>
      <c r="E37" s="231"/>
      <c r="F37" s="231"/>
      <c r="G37" s="231"/>
      <c r="H37" s="232"/>
      <c r="L37" s="163" t="s">
        <v>204</v>
      </c>
      <c r="M37" s="140">
        <v>1</v>
      </c>
      <c r="N37" s="141">
        <v>1</v>
      </c>
      <c r="O37" s="141">
        <v>1</v>
      </c>
      <c r="P37" s="141">
        <v>1</v>
      </c>
      <c r="Q37" s="142">
        <v>1</v>
      </c>
    </row>
    <row r="38" spans="3:17" ht="15" thickBot="1" x14ac:dyDescent="0.35">
      <c r="C38" s="143" t="s">
        <v>167</v>
      </c>
      <c r="D38" s="165">
        <f>$D$39+$D$40+$D$46+$D$47+$D$48+$D49</f>
        <v>4</v>
      </c>
      <c r="E38" s="165">
        <f>$E$39+$E$40+$E$46+$E$47+$E$48+$E$49</f>
        <v>0</v>
      </c>
      <c r="F38" s="165">
        <f>$F$39+$F$40+$F$46+$F$47+$F$48+$F$49</f>
        <v>0</v>
      </c>
      <c r="G38" s="165">
        <f>$G$39+$G$40+$G$46+$G$47+$G$48+$G$49</f>
        <v>0</v>
      </c>
      <c r="H38" s="165">
        <f>$H$39+$H$40+$H$46+$H$47+$H$48+$H$49</f>
        <v>65</v>
      </c>
      <c r="L38" s="162" t="s">
        <v>219</v>
      </c>
      <c r="M38" s="149">
        <v>1</v>
      </c>
      <c r="N38" s="150">
        <v>1</v>
      </c>
      <c r="O38" s="150">
        <v>1</v>
      </c>
      <c r="P38" s="150">
        <v>1</v>
      </c>
      <c r="Q38" s="151">
        <v>1</v>
      </c>
    </row>
    <row r="39" spans="3:17" x14ac:dyDescent="0.3">
      <c r="C39" s="235" t="s">
        <v>168</v>
      </c>
      <c r="D39" s="236"/>
      <c r="E39" s="236"/>
      <c r="F39" s="236"/>
      <c r="G39" s="236"/>
      <c r="H39" s="237"/>
      <c r="L39" s="162" t="s">
        <v>205</v>
      </c>
      <c r="M39" s="149">
        <v>1</v>
      </c>
      <c r="N39" s="150">
        <v>1</v>
      </c>
      <c r="O39" s="150">
        <v>1</v>
      </c>
      <c r="P39" s="150">
        <v>1</v>
      </c>
      <c r="Q39" s="151">
        <v>1</v>
      </c>
    </row>
    <row r="40" spans="3:17" x14ac:dyDescent="0.3">
      <c r="C40" s="162" t="s">
        <v>169</v>
      </c>
      <c r="D40" s="233">
        <f>$D$41+$D$44+$D$45</f>
        <v>4</v>
      </c>
      <c r="E40" s="233">
        <f>$E$41+$E$44+$E$45</f>
        <v>0</v>
      </c>
      <c r="F40" s="233">
        <f>$F$41+$F$44+$F$45</f>
        <v>0</v>
      </c>
      <c r="G40" s="233">
        <f>$G$41+$G$44+$G$45</f>
        <v>0</v>
      </c>
      <c r="H40" s="238">
        <f>$H$41+$H$44+$H$45</f>
        <v>22</v>
      </c>
      <c r="L40" s="162" t="s">
        <v>206</v>
      </c>
      <c r="M40" s="149">
        <v>1</v>
      </c>
      <c r="N40" s="150">
        <v>1</v>
      </c>
      <c r="O40" s="150">
        <v>1</v>
      </c>
      <c r="P40" s="150">
        <v>1</v>
      </c>
      <c r="Q40" s="151">
        <v>1</v>
      </c>
    </row>
    <row r="41" spans="3:17" x14ac:dyDescent="0.3">
      <c r="C41" s="163" t="s">
        <v>170</v>
      </c>
      <c r="D41" s="234">
        <f>SUM(D42:D43)</f>
        <v>2</v>
      </c>
      <c r="E41" s="234">
        <f t="shared" ref="E41:H41" si="5">SUM(E42:E43)</f>
        <v>0</v>
      </c>
      <c r="F41" s="234">
        <f t="shared" si="5"/>
        <v>0</v>
      </c>
      <c r="G41" s="234">
        <f t="shared" si="5"/>
        <v>0</v>
      </c>
      <c r="H41" s="239">
        <f t="shared" si="5"/>
        <v>2</v>
      </c>
      <c r="L41" s="162" t="s">
        <v>207</v>
      </c>
      <c r="M41" s="149">
        <v>1</v>
      </c>
      <c r="N41" s="150">
        <v>1</v>
      </c>
      <c r="O41" s="150">
        <v>1</v>
      </c>
      <c r="P41" s="150">
        <v>1</v>
      </c>
      <c r="Q41" s="151">
        <v>1</v>
      </c>
    </row>
    <row r="42" spans="3:17" x14ac:dyDescent="0.3">
      <c r="C42" s="176" t="s">
        <v>183</v>
      </c>
      <c r="D42" s="141">
        <v>1</v>
      </c>
      <c r="E42" s="141"/>
      <c r="F42" s="141"/>
      <c r="G42" s="141"/>
      <c r="H42" s="142">
        <v>1</v>
      </c>
      <c r="L42" s="162" t="s">
        <v>220</v>
      </c>
      <c r="M42" s="149">
        <v>1</v>
      </c>
      <c r="N42" s="150">
        <v>1</v>
      </c>
      <c r="O42" s="150">
        <v>1</v>
      </c>
      <c r="P42" s="150">
        <v>1</v>
      </c>
      <c r="Q42" s="151">
        <v>1</v>
      </c>
    </row>
    <row r="43" spans="3:17" ht="15" thickBot="1" x14ac:dyDescent="0.35">
      <c r="C43" s="176" t="s">
        <v>184</v>
      </c>
      <c r="D43" s="141">
        <v>1</v>
      </c>
      <c r="E43" s="141"/>
      <c r="F43" s="141"/>
      <c r="G43" s="141"/>
      <c r="H43" s="142">
        <v>1</v>
      </c>
      <c r="L43" s="164"/>
      <c r="M43" s="101"/>
      <c r="N43" s="101"/>
      <c r="O43" s="101"/>
      <c r="P43" s="101"/>
      <c r="Q43" s="102"/>
    </row>
    <row r="44" spans="3:17" x14ac:dyDescent="0.3">
      <c r="C44" s="163" t="s">
        <v>171</v>
      </c>
      <c r="D44" s="141">
        <v>1</v>
      </c>
      <c r="E44" s="141"/>
      <c r="F44" s="141"/>
      <c r="G44" s="141"/>
      <c r="H44" s="142">
        <v>10</v>
      </c>
    </row>
    <row r="45" spans="3:17" x14ac:dyDescent="0.3">
      <c r="C45" s="163" t="s">
        <v>172</v>
      </c>
      <c r="D45" s="141">
        <v>1</v>
      </c>
      <c r="E45" s="141"/>
      <c r="F45" s="141"/>
      <c r="G45" s="141"/>
      <c r="H45" s="142">
        <v>10</v>
      </c>
    </row>
    <row r="46" spans="3:17" x14ac:dyDescent="0.3">
      <c r="C46" s="162" t="s">
        <v>182</v>
      </c>
      <c r="D46" s="146"/>
      <c r="E46" s="146"/>
      <c r="F46" s="146"/>
      <c r="G46" s="146"/>
      <c r="H46" s="147">
        <v>41</v>
      </c>
    </row>
    <row r="47" spans="3:17" x14ac:dyDescent="0.3">
      <c r="C47" s="162" t="s">
        <v>173</v>
      </c>
      <c r="D47" s="146"/>
      <c r="E47" s="146"/>
      <c r="F47" s="146"/>
      <c r="G47" s="146"/>
      <c r="H47" s="147">
        <v>1</v>
      </c>
    </row>
    <row r="48" spans="3:17" x14ac:dyDescent="0.3">
      <c r="C48" s="162" t="s">
        <v>174</v>
      </c>
      <c r="D48" s="146"/>
      <c r="E48" s="146"/>
      <c r="F48" s="146"/>
      <c r="G48" s="146"/>
      <c r="H48" s="147">
        <v>1</v>
      </c>
    </row>
    <row r="49" spans="1:20" ht="15" thickBot="1" x14ac:dyDescent="0.35">
      <c r="C49" s="229" t="s">
        <v>175</v>
      </c>
      <c r="D49" s="231"/>
      <c r="E49" s="231"/>
      <c r="F49" s="231"/>
      <c r="G49" s="231"/>
      <c r="H49" s="232"/>
    </row>
    <row r="50" spans="1:20" ht="15" customHeight="1" thickBot="1" x14ac:dyDescent="0.35">
      <c r="C50" s="178" t="s">
        <v>176</v>
      </c>
      <c r="D50" s="179">
        <f>$D$18+$D$38</f>
        <v>9</v>
      </c>
      <c r="E50" s="179">
        <f>$E397+$E$38</f>
        <v>0</v>
      </c>
      <c r="F50" s="179">
        <f>$F397+$F$38</f>
        <v>0</v>
      </c>
      <c r="G50" s="179">
        <f>$G$18+$G$38</f>
        <v>0</v>
      </c>
      <c r="H50" s="179">
        <f>$H$18+$H$38</f>
        <v>75</v>
      </c>
    </row>
    <row r="52" spans="1:20" x14ac:dyDescent="0.3">
      <c r="A52" s="15"/>
      <c r="B52" s="15"/>
      <c r="C52" s="15"/>
      <c r="D52" s="15"/>
      <c r="E52" s="15"/>
      <c r="F52" s="15"/>
      <c r="G52" s="15"/>
      <c r="H52" s="15"/>
      <c r="I52" s="15"/>
      <c r="J52" s="15"/>
      <c r="K52" s="15"/>
      <c r="L52" s="15"/>
      <c r="M52" s="15"/>
      <c r="N52" s="15"/>
      <c r="O52" s="15"/>
      <c r="P52" s="15"/>
      <c r="Q52" s="15"/>
      <c r="R52" s="15"/>
    </row>
    <row r="53" spans="1:20" x14ac:dyDescent="0.3">
      <c r="A53" s="48"/>
      <c r="B53" s="811" t="s">
        <v>77</v>
      </c>
      <c r="C53" s="811"/>
      <c r="D53" s="811"/>
      <c r="E53" s="811"/>
      <c r="F53" s="811"/>
      <c r="G53" s="811"/>
      <c r="H53" s="811"/>
      <c r="I53" s="48"/>
      <c r="J53" s="811" t="s">
        <v>77</v>
      </c>
      <c r="K53" s="811"/>
      <c r="L53" s="811"/>
      <c r="M53" s="811"/>
      <c r="N53" s="811"/>
      <c r="O53" s="811"/>
      <c r="P53" s="811"/>
      <c r="Q53" s="811"/>
      <c r="R53" s="811"/>
    </row>
    <row r="54" spans="1:20" x14ac:dyDescent="0.3">
      <c r="A54" s="48"/>
      <c r="B54" s="812" t="s">
        <v>78</v>
      </c>
      <c r="C54" s="812"/>
      <c r="D54" s="812"/>
      <c r="E54" s="812"/>
      <c r="F54" s="812"/>
      <c r="G54" s="812"/>
      <c r="H54" s="812"/>
      <c r="I54" s="48"/>
      <c r="J54" s="812" t="s">
        <v>78</v>
      </c>
      <c r="K54" s="812"/>
      <c r="L54" s="812"/>
      <c r="M54" s="812"/>
      <c r="N54" s="812"/>
      <c r="O54" s="812"/>
      <c r="P54" s="812"/>
      <c r="Q54" s="812"/>
      <c r="R54" s="812"/>
    </row>
    <row r="55" spans="1:20" ht="15" thickBot="1" x14ac:dyDescent="0.35">
      <c r="A55" s="15"/>
      <c r="B55" s="15"/>
      <c r="C55" s="15"/>
      <c r="D55" s="15"/>
      <c r="E55" s="15"/>
      <c r="F55" s="15"/>
      <c r="G55" s="15"/>
      <c r="H55" s="15"/>
      <c r="I55" s="15"/>
      <c r="J55" s="15"/>
      <c r="K55" s="15"/>
      <c r="L55" s="15"/>
      <c r="M55" s="15"/>
      <c r="N55" s="15"/>
      <c r="O55" s="15"/>
      <c r="P55" s="15"/>
      <c r="Q55" s="15"/>
      <c r="R55" s="15"/>
    </row>
    <row r="56" spans="1:20" x14ac:dyDescent="0.3">
      <c r="A56" s="7"/>
      <c r="B56" s="8"/>
      <c r="C56" s="8"/>
      <c r="D56" s="8"/>
      <c r="E56" s="8"/>
      <c r="F56" s="8"/>
      <c r="G56" s="8"/>
      <c r="H56" s="8"/>
      <c r="I56" s="8"/>
      <c r="J56" s="9"/>
      <c r="K56" s="7"/>
      <c r="L56" s="8"/>
      <c r="M56" s="8"/>
      <c r="N56" s="8"/>
      <c r="O56" s="8"/>
      <c r="P56" s="8"/>
      <c r="Q56" s="8"/>
      <c r="R56" s="8"/>
      <c r="S56" s="8"/>
      <c r="T56" s="9"/>
    </row>
    <row r="57" spans="1:20" x14ac:dyDescent="0.3">
      <c r="A57" s="10"/>
      <c r="B57" s="6"/>
      <c r="C57" s="6"/>
      <c r="D57" s="6"/>
      <c r="E57" s="6"/>
      <c r="F57" s="6"/>
      <c r="G57" s="6"/>
      <c r="H57" s="6"/>
      <c r="I57" s="6"/>
      <c r="J57" s="11"/>
      <c r="K57" s="10"/>
      <c r="L57" s="6"/>
      <c r="M57" s="6"/>
      <c r="N57" s="6"/>
      <c r="O57" s="6"/>
      <c r="P57" s="6"/>
      <c r="Q57" s="6"/>
      <c r="R57" s="6"/>
      <c r="S57" s="6"/>
      <c r="T57" s="11"/>
    </row>
    <row r="58" spans="1:20" x14ac:dyDescent="0.3">
      <c r="A58" s="10"/>
      <c r="B58" s="6"/>
      <c r="C58" s="6"/>
      <c r="D58" s="6"/>
      <c r="E58" s="6"/>
      <c r="F58" s="6"/>
      <c r="G58" s="6"/>
      <c r="H58" s="6"/>
      <c r="I58" s="6"/>
      <c r="J58" s="11"/>
      <c r="K58" s="10"/>
      <c r="L58" s="6"/>
      <c r="M58" s="6"/>
      <c r="N58" s="6"/>
      <c r="O58" s="6"/>
      <c r="P58" s="6"/>
      <c r="Q58" s="6"/>
      <c r="R58" s="6"/>
      <c r="S58" s="6"/>
      <c r="T58" s="11"/>
    </row>
    <row r="59" spans="1:20" x14ac:dyDescent="0.3">
      <c r="A59" s="10"/>
      <c r="B59" s="6"/>
      <c r="C59" s="6"/>
      <c r="D59" s="6"/>
      <c r="E59" s="6"/>
      <c r="F59" s="6"/>
      <c r="G59" s="6"/>
      <c r="H59" s="6"/>
      <c r="I59" s="6"/>
      <c r="J59" s="11"/>
      <c r="K59" s="10"/>
      <c r="L59" s="6"/>
      <c r="M59" s="6"/>
      <c r="N59" s="6"/>
      <c r="O59" s="6"/>
      <c r="P59" s="6"/>
      <c r="Q59" s="6"/>
      <c r="R59" s="6"/>
      <c r="S59" s="6"/>
      <c r="T59" s="11"/>
    </row>
    <row r="60" spans="1:20" x14ac:dyDescent="0.3">
      <c r="A60" s="10"/>
      <c r="B60" s="6"/>
      <c r="C60" s="6"/>
      <c r="D60" s="6"/>
      <c r="E60" s="6"/>
      <c r="F60" s="6"/>
      <c r="G60" s="6"/>
      <c r="H60" s="6"/>
      <c r="I60" s="6"/>
      <c r="J60" s="11"/>
      <c r="K60" s="10"/>
      <c r="L60" s="6"/>
      <c r="M60" s="6"/>
      <c r="N60" s="6"/>
      <c r="O60" s="6"/>
      <c r="P60" s="6"/>
      <c r="Q60" s="6"/>
      <c r="R60" s="6"/>
      <c r="S60" s="6"/>
      <c r="T60" s="11"/>
    </row>
    <row r="61" spans="1:20" ht="15" thickBot="1" x14ac:dyDescent="0.35">
      <c r="A61" s="12"/>
      <c r="B61" s="13"/>
      <c r="C61" s="13"/>
      <c r="D61" s="13"/>
      <c r="E61" s="13"/>
      <c r="F61" s="13"/>
      <c r="G61" s="13"/>
      <c r="H61" s="13"/>
      <c r="I61" s="13"/>
      <c r="J61" s="14"/>
      <c r="K61" s="12"/>
      <c r="L61" s="13"/>
      <c r="M61" s="13"/>
      <c r="N61" s="13"/>
      <c r="O61" s="13"/>
      <c r="P61" s="13"/>
      <c r="Q61" s="13"/>
      <c r="R61" s="13"/>
      <c r="S61" s="13"/>
      <c r="T61" s="14"/>
    </row>
    <row r="62" spans="1:20" ht="8.25" customHeight="1" thickBot="1" x14ac:dyDescent="0.35"/>
    <row r="63" spans="1:20" ht="16.5" customHeight="1" thickBot="1" x14ac:dyDescent="0.35">
      <c r="A63" s="160"/>
      <c r="B63" s="843" t="s">
        <v>156</v>
      </c>
      <c r="C63" s="843"/>
      <c r="D63" s="843"/>
      <c r="E63" s="843"/>
      <c r="F63" s="843"/>
      <c r="G63" s="843"/>
      <c r="H63" s="843"/>
      <c r="I63" s="57"/>
      <c r="J63" s="58"/>
      <c r="K63" s="160"/>
      <c r="L63" s="843" t="s">
        <v>156</v>
      </c>
      <c r="M63" s="843"/>
      <c r="N63" s="843"/>
      <c r="O63" s="843"/>
      <c r="P63" s="843"/>
      <c r="Q63" s="843"/>
      <c r="R63" s="843"/>
      <c r="S63" s="57"/>
      <c r="T63" s="58"/>
    </row>
    <row r="64" spans="1:20" ht="12.75" customHeight="1" thickBot="1" x14ac:dyDescent="0.35">
      <c r="A64" s="75"/>
      <c r="B64" s="844" t="s">
        <v>157</v>
      </c>
      <c r="C64" s="844"/>
      <c r="D64" s="844"/>
      <c r="E64" s="844"/>
      <c r="F64" s="844"/>
      <c r="G64" s="844"/>
      <c r="H64" s="844"/>
      <c r="I64" s="46"/>
      <c r="J64" s="21"/>
      <c r="K64" s="75"/>
      <c r="L64" s="844" t="s">
        <v>157</v>
      </c>
      <c r="M64" s="844"/>
      <c r="N64" s="844"/>
      <c r="O64" s="844"/>
      <c r="P64" s="844"/>
      <c r="Q64" s="844"/>
      <c r="R64" s="844"/>
      <c r="S64" s="46"/>
      <c r="T64" s="21"/>
    </row>
    <row r="65" spans="3:18" ht="7.5" customHeight="1" thickBot="1" x14ac:dyDescent="0.35">
      <c r="K65" s="18"/>
      <c r="L65" s="18"/>
      <c r="M65" s="18"/>
      <c r="N65" s="18"/>
      <c r="O65" s="18"/>
      <c r="P65" s="18"/>
      <c r="Q65" s="18"/>
      <c r="R65" s="18"/>
    </row>
    <row r="66" spans="3:18" ht="15" thickBot="1" x14ac:dyDescent="0.35">
      <c r="K66" s="137" t="s">
        <v>222</v>
      </c>
      <c r="L66" s="218"/>
    </row>
    <row r="67" spans="3:18" ht="15" thickBot="1" x14ac:dyDescent="0.35">
      <c r="C67" s="153" t="s">
        <v>208</v>
      </c>
      <c r="D67" s="154">
        <f>$D$68+$D$69+$D$73+$D$74+$D$79+$D$80</f>
        <v>10</v>
      </c>
      <c r="E67" s="154">
        <f>$E$68+$E$69+$E$73+$E$74+$E$79+$E$80</f>
        <v>10</v>
      </c>
      <c r="F67" s="154">
        <f>$F$68+$F$69+$F$73+$F$74+$F$79+$F$80</f>
        <v>10</v>
      </c>
      <c r="G67" s="154">
        <f>$G$68+$G$69+$G$73+$G$74+$G$79+$G$80</f>
        <v>10</v>
      </c>
      <c r="H67" s="154">
        <f>$H$68+$H$69+$H$73+$H$74+$H$79+$H$80</f>
        <v>10</v>
      </c>
    </row>
    <row r="68" spans="3:18" ht="15" thickBot="1" x14ac:dyDescent="0.35">
      <c r="C68" s="166" t="s">
        <v>209</v>
      </c>
      <c r="D68" s="145">
        <v>1</v>
      </c>
      <c r="E68" s="146">
        <v>1</v>
      </c>
      <c r="F68" s="146">
        <v>1</v>
      </c>
      <c r="G68" s="146">
        <v>1</v>
      </c>
      <c r="H68" s="147">
        <v>1</v>
      </c>
      <c r="L68" s="161" t="s">
        <v>154</v>
      </c>
      <c r="M68" s="155" t="s">
        <v>41</v>
      </c>
      <c r="N68" s="156" t="s">
        <v>48</v>
      </c>
      <c r="O68" s="157" t="s">
        <v>158</v>
      </c>
      <c r="P68" s="156" t="s">
        <v>50</v>
      </c>
      <c r="Q68" s="158" t="s">
        <v>51</v>
      </c>
    </row>
    <row r="69" spans="3:18" x14ac:dyDescent="0.3">
      <c r="C69" s="162" t="s">
        <v>210</v>
      </c>
      <c r="D69" s="152">
        <f>SUM(D70:D72)</f>
        <v>3</v>
      </c>
      <c r="E69" s="152">
        <f t="shared" ref="E69:H69" si="6">SUM(E70:E72)</f>
        <v>3</v>
      </c>
      <c r="F69" s="152">
        <f t="shared" si="6"/>
        <v>3</v>
      </c>
      <c r="G69" s="152">
        <f t="shared" si="6"/>
        <v>3</v>
      </c>
      <c r="H69" s="152">
        <f t="shared" si="6"/>
        <v>3</v>
      </c>
      <c r="L69" s="180" t="s">
        <v>223</v>
      </c>
      <c r="M69" s="181"/>
      <c r="N69" s="181"/>
      <c r="O69" s="181"/>
      <c r="P69" s="181"/>
      <c r="Q69" s="182"/>
    </row>
    <row r="70" spans="3:18" x14ac:dyDescent="0.3">
      <c r="C70" s="163" t="s">
        <v>202</v>
      </c>
      <c r="D70" s="140">
        <v>1</v>
      </c>
      <c r="E70" s="141">
        <v>1</v>
      </c>
      <c r="F70" s="141">
        <v>1</v>
      </c>
      <c r="G70" s="141">
        <v>1</v>
      </c>
      <c r="H70" s="142">
        <v>1</v>
      </c>
      <c r="L70" s="163" t="s">
        <v>14</v>
      </c>
      <c r="M70" s="139"/>
      <c r="N70" s="139"/>
      <c r="O70" s="139"/>
      <c r="P70" s="139"/>
      <c r="Q70" s="183"/>
    </row>
    <row r="71" spans="3:18" x14ac:dyDescent="0.3">
      <c r="C71" s="163" t="s">
        <v>203</v>
      </c>
      <c r="D71" s="140">
        <v>1</v>
      </c>
      <c r="E71" s="141">
        <v>1</v>
      </c>
      <c r="F71" s="141">
        <v>1</v>
      </c>
      <c r="G71" s="141">
        <v>1</v>
      </c>
      <c r="H71" s="142">
        <v>1</v>
      </c>
      <c r="L71" s="163" t="s">
        <v>224</v>
      </c>
      <c r="M71" s="139"/>
      <c r="N71" s="139"/>
      <c r="O71" s="139"/>
      <c r="P71" s="139"/>
      <c r="Q71" s="183"/>
    </row>
    <row r="72" spans="3:18" x14ac:dyDescent="0.3">
      <c r="C72" s="163" t="s">
        <v>211</v>
      </c>
      <c r="D72" s="140">
        <v>1</v>
      </c>
      <c r="E72" s="141">
        <v>1</v>
      </c>
      <c r="F72" s="141">
        <v>1</v>
      </c>
      <c r="G72" s="141">
        <v>1</v>
      </c>
      <c r="H72" s="142">
        <v>1</v>
      </c>
      <c r="L72" s="163" t="s">
        <v>225</v>
      </c>
      <c r="M72" s="139"/>
      <c r="N72" s="139"/>
      <c r="O72" s="139"/>
      <c r="P72" s="139"/>
      <c r="Q72" s="183"/>
    </row>
    <row r="73" spans="3:18" x14ac:dyDescent="0.3">
      <c r="C73" s="162" t="s">
        <v>221</v>
      </c>
      <c r="D73" s="145">
        <v>1</v>
      </c>
      <c r="E73" s="146">
        <v>1</v>
      </c>
      <c r="F73" s="146">
        <v>1</v>
      </c>
      <c r="G73" s="146">
        <v>1</v>
      </c>
      <c r="H73" s="147">
        <v>1</v>
      </c>
      <c r="L73" s="163" t="s">
        <v>226</v>
      </c>
      <c r="M73" s="139"/>
      <c r="N73" s="139"/>
      <c r="O73" s="139"/>
      <c r="P73" s="139"/>
      <c r="Q73" s="183"/>
    </row>
    <row r="74" spans="3:18" x14ac:dyDescent="0.3">
      <c r="C74" s="162" t="s">
        <v>212</v>
      </c>
      <c r="D74" s="152">
        <f>$D$75+$D$78</f>
        <v>3</v>
      </c>
      <c r="E74" s="152">
        <f>$E$75+$E$78</f>
        <v>3</v>
      </c>
      <c r="F74" s="152">
        <f>$F$75+$F$78</f>
        <v>3</v>
      </c>
      <c r="G74" s="152">
        <f>$G$75+$G$78</f>
        <v>3</v>
      </c>
      <c r="H74" s="152">
        <f>$H$75+$H$78</f>
        <v>3</v>
      </c>
      <c r="L74" s="163" t="s">
        <v>227</v>
      </c>
      <c r="M74" s="139"/>
      <c r="N74" s="139"/>
      <c r="O74" s="139"/>
      <c r="P74" s="139"/>
      <c r="Q74" s="183"/>
    </row>
    <row r="75" spans="3:18" x14ac:dyDescent="0.3">
      <c r="C75" s="163" t="s">
        <v>213</v>
      </c>
      <c r="D75" s="148">
        <f>SUM(D76:D77)</f>
        <v>2</v>
      </c>
      <c r="E75" s="148">
        <f t="shared" ref="E75:H75" si="7">SUM(E76:E77)</f>
        <v>2</v>
      </c>
      <c r="F75" s="148">
        <f t="shared" si="7"/>
        <v>2</v>
      </c>
      <c r="G75" s="148">
        <f t="shared" si="7"/>
        <v>2</v>
      </c>
      <c r="H75" s="148">
        <f t="shared" si="7"/>
        <v>2</v>
      </c>
      <c r="L75" s="163" t="s">
        <v>228</v>
      </c>
      <c r="M75" s="139"/>
      <c r="N75" s="139"/>
      <c r="O75" s="139"/>
      <c r="P75" s="139"/>
      <c r="Q75" s="183"/>
    </row>
    <row r="76" spans="3:18" ht="15" thickBot="1" x14ac:dyDescent="0.35">
      <c r="C76" s="176" t="s">
        <v>214</v>
      </c>
      <c r="D76" s="140">
        <v>1</v>
      </c>
      <c r="E76" s="141">
        <v>1</v>
      </c>
      <c r="F76" s="141">
        <v>1</v>
      </c>
      <c r="G76" s="141">
        <v>1</v>
      </c>
      <c r="H76" s="142">
        <v>1</v>
      </c>
      <c r="L76" s="164"/>
      <c r="M76" s="184"/>
      <c r="N76" s="184"/>
      <c r="O76" s="184"/>
      <c r="P76" s="184"/>
      <c r="Q76" s="185"/>
    </row>
    <row r="77" spans="3:18" ht="15" thickBot="1" x14ac:dyDescent="0.35">
      <c r="C77" s="176" t="s">
        <v>215</v>
      </c>
      <c r="D77" s="140">
        <v>1</v>
      </c>
      <c r="E77" s="141">
        <v>1</v>
      </c>
      <c r="F77" s="141">
        <v>1</v>
      </c>
      <c r="G77" s="141">
        <v>1</v>
      </c>
      <c r="H77" s="142">
        <v>1</v>
      </c>
      <c r="L77" s="178" t="s">
        <v>233</v>
      </c>
      <c r="M77" s="179">
        <f>SUM($M$69:$M$75)</f>
        <v>0</v>
      </c>
      <c r="N77" s="179">
        <f>SUM($N$69:$N$75)</f>
        <v>0</v>
      </c>
      <c r="O77" s="179">
        <f>SUM($O$69:$O$75)</f>
        <v>0</v>
      </c>
      <c r="P77" s="179">
        <f>SUM($P$69:$P$75)</f>
        <v>0</v>
      </c>
      <c r="Q77" s="179">
        <f>SUM($Q$69:$Q$75)</f>
        <v>0</v>
      </c>
    </row>
    <row r="78" spans="3:18" ht="15" thickBot="1" x14ac:dyDescent="0.35">
      <c r="C78" s="163" t="s">
        <v>216</v>
      </c>
      <c r="D78" s="140">
        <v>1</v>
      </c>
      <c r="E78" s="141">
        <v>1</v>
      </c>
      <c r="F78" s="141">
        <v>1</v>
      </c>
      <c r="G78" s="141">
        <v>1</v>
      </c>
      <c r="H78" s="142">
        <v>1</v>
      </c>
    </row>
    <row r="79" spans="3:18" ht="15" thickBot="1" x14ac:dyDescent="0.35">
      <c r="C79" s="162" t="s">
        <v>174</v>
      </c>
      <c r="D79" s="145">
        <v>1</v>
      </c>
      <c r="E79" s="146">
        <v>1</v>
      </c>
      <c r="F79" s="146">
        <v>1</v>
      </c>
      <c r="G79" s="146">
        <v>1</v>
      </c>
      <c r="H79" s="147">
        <v>1</v>
      </c>
      <c r="L79" s="161" t="s">
        <v>159</v>
      </c>
      <c r="M79" s="155" t="s">
        <v>41</v>
      </c>
      <c r="N79" s="156" t="s">
        <v>48</v>
      </c>
      <c r="O79" s="157" t="s">
        <v>158</v>
      </c>
      <c r="P79" s="156" t="s">
        <v>50</v>
      </c>
      <c r="Q79" s="158" t="s">
        <v>51</v>
      </c>
    </row>
    <row r="80" spans="3:18" ht="15" thickBot="1" x14ac:dyDescent="0.35">
      <c r="C80" s="162" t="s">
        <v>217</v>
      </c>
      <c r="D80" s="145">
        <v>1</v>
      </c>
      <c r="E80" s="146">
        <v>1</v>
      </c>
      <c r="F80" s="146">
        <v>1</v>
      </c>
      <c r="G80" s="146">
        <v>1</v>
      </c>
      <c r="H80" s="147">
        <v>1</v>
      </c>
      <c r="L80" s="180" t="s">
        <v>229</v>
      </c>
      <c r="M80" s="181"/>
      <c r="N80" s="181"/>
      <c r="O80" s="181"/>
      <c r="P80" s="181"/>
      <c r="Q80" s="182"/>
    </row>
    <row r="81" spans="3:18" ht="15" thickBot="1" x14ac:dyDescent="0.35">
      <c r="C81" s="177" t="s">
        <v>218</v>
      </c>
      <c r="D81" s="159">
        <f>$M$18+$M$32+$D$67</f>
        <v>30</v>
      </c>
      <c r="E81" s="159">
        <f>$N$18+$N$32+$E$67</f>
        <v>22</v>
      </c>
      <c r="F81" s="159">
        <f>$O$18+$O$32+$F$67</f>
        <v>30</v>
      </c>
      <c r="G81" s="159">
        <f>$P$18+$P$32+$G$67</f>
        <v>30</v>
      </c>
      <c r="H81" s="159">
        <f>$Q$18+$Q$32+$H$67</f>
        <v>30</v>
      </c>
      <c r="L81" s="163" t="s">
        <v>230</v>
      </c>
      <c r="M81" s="139"/>
      <c r="N81" s="139"/>
      <c r="O81" s="139"/>
      <c r="P81" s="139"/>
      <c r="Q81" s="183"/>
    </row>
    <row r="82" spans="3:18" x14ac:dyDescent="0.3">
      <c r="L82" s="163" t="s">
        <v>231</v>
      </c>
      <c r="M82" s="139"/>
      <c r="N82" s="139"/>
      <c r="O82" s="139"/>
      <c r="P82" s="139"/>
      <c r="Q82" s="183"/>
    </row>
    <row r="83" spans="3:18" x14ac:dyDescent="0.3">
      <c r="L83" s="163" t="s">
        <v>232</v>
      </c>
      <c r="M83" s="139"/>
      <c r="N83" s="139"/>
      <c r="O83" s="139"/>
      <c r="P83" s="139"/>
      <c r="Q83" s="183"/>
    </row>
    <row r="84" spans="3:18" x14ac:dyDescent="0.3">
      <c r="L84" s="163"/>
      <c r="M84" s="139"/>
      <c r="N84" s="139"/>
      <c r="O84" s="139"/>
      <c r="P84" s="139"/>
      <c r="Q84" s="183"/>
    </row>
    <row r="85" spans="3:18" ht="15" thickBot="1" x14ac:dyDescent="0.35">
      <c r="L85" s="186" t="s">
        <v>234</v>
      </c>
      <c r="M85" s="179">
        <f>SUM($M$80:$M$84)</f>
        <v>0</v>
      </c>
      <c r="N85" s="179">
        <f>SUM($N$80:$N$84)</f>
        <v>0</v>
      </c>
      <c r="O85" s="179">
        <f>SUM($O$80:$O$84)</f>
        <v>0</v>
      </c>
      <c r="P85" s="179">
        <f>SUM($P$80:$P$84)</f>
        <v>0</v>
      </c>
      <c r="Q85" s="179">
        <f>SUM($Q$80:$Q$84)</f>
        <v>0</v>
      </c>
    </row>
    <row r="86" spans="3:18" ht="15" thickBot="1" x14ac:dyDescent="0.35"/>
    <row r="87" spans="3:18" ht="16.2" thickBot="1" x14ac:dyDescent="0.35">
      <c r="L87" s="799" t="s">
        <v>235</v>
      </c>
      <c r="M87" s="800"/>
      <c r="N87" s="800"/>
      <c r="O87" s="800"/>
      <c r="P87" s="800"/>
      <c r="Q87" s="800"/>
      <c r="R87" s="831"/>
    </row>
    <row r="88" spans="3:18" x14ac:dyDescent="0.3">
      <c r="L88" s="24"/>
      <c r="M88" s="25"/>
      <c r="N88" s="25"/>
      <c r="O88" s="25"/>
      <c r="P88" s="25"/>
      <c r="Q88" s="22"/>
      <c r="R88" s="22"/>
    </row>
    <row r="89" spans="3:18" x14ac:dyDescent="0.3">
      <c r="L89" s="26"/>
      <c r="M89" s="27"/>
      <c r="N89" s="27"/>
      <c r="O89" s="27"/>
      <c r="P89" s="27"/>
      <c r="Q89" s="28"/>
      <c r="R89" s="28"/>
    </row>
    <row r="90" spans="3:18" ht="17.399999999999999" x14ac:dyDescent="0.3">
      <c r="L90" s="26"/>
      <c r="M90" s="128"/>
      <c r="N90" s="128"/>
      <c r="O90" s="128"/>
      <c r="P90" s="128"/>
      <c r="Q90" s="187"/>
      <c r="R90" s="129"/>
    </row>
    <row r="91" spans="3:18" x14ac:dyDescent="0.3">
      <c r="L91" s="26"/>
      <c r="M91" s="27"/>
      <c r="N91" s="27"/>
      <c r="O91" s="27"/>
      <c r="P91" s="27"/>
      <c r="Q91" s="28"/>
      <c r="R91" s="28"/>
    </row>
    <row r="92" spans="3:18" x14ac:dyDescent="0.3">
      <c r="L92" s="26"/>
      <c r="M92" s="27"/>
      <c r="N92" s="27"/>
      <c r="O92" s="27"/>
      <c r="P92" s="27"/>
      <c r="Q92" s="28"/>
      <c r="R92" s="28"/>
    </row>
    <row r="93" spans="3:18" x14ac:dyDescent="0.3">
      <c r="L93" s="26"/>
      <c r="M93" s="27"/>
      <c r="N93" s="27"/>
      <c r="O93" s="27"/>
      <c r="P93" s="27"/>
      <c r="Q93" s="28"/>
      <c r="R93" s="28"/>
    </row>
    <row r="94" spans="3:18" x14ac:dyDescent="0.3">
      <c r="L94" s="26"/>
      <c r="M94" s="27"/>
      <c r="N94" s="27"/>
      <c r="O94" s="27"/>
      <c r="P94" s="27"/>
      <c r="Q94" s="28"/>
      <c r="R94" s="28"/>
    </row>
    <row r="95" spans="3:18" x14ac:dyDescent="0.3">
      <c r="L95" s="26"/>
      <c r="M95" s="27"/>
      <c r="N95" s="27"/>
      <c r="O95" s="27"/>
      <c r="P95" s="27"/>
      <c r="Q95" s="28"/>
      <c r="R95" s="28"/>
    </row>
    <row r="96" spans="3:18" x14ac:dyDescent="0.3">
      <c r="L96" s="26"/>
      <c r="M96" s="27"/>
      <c r="N96" s="27"/>
      <c r="O96" s="27"/>
      <c r="P96" s="27"/>
      <c r="Q96" s="28"/>
      <c r="R96" s="28"/>
    </row>
    <row r="97" spans="12:18" x14ac:dyDescent="0.3">
      <c r="L97" s="26"/>
      <c r="M97" s="27"/>
      <c r="N97" s="27"/>
      <c r="O97" s="27"/>
      <c r="P97" s="27"/>
      <c r="Q97" s="28"/>
      <c r="R97" s="28"/>
    </row>
    <row r="98" spans="12:18" x14ac:dyDescent="0.3">
      <c r="L98" s="26"/>
      <c r="M98" s="27"/>
      <c r="N98" s="27"/>
      <c r="O98" s="27"/>
      <c r="P98" s="27"/>
      <c r="Q98" s="28"/>
      <c r="R98" s="28"/>
    </row>
    <row r="99" spans="12:18" x14ac:dyDescent="0.3">
      <c r="L99" s="26"/>
      <c r="M99" s="27"/>
      <c r="N99" s="27"/>
      <c r="O99" s="27"/>
      <c r="P99" s="27"/>
      <c r="Q99" s="28"/>
      <c r="R99" s="28"/>
    </row>
    <row r="100" spans="12:18" x14ac:dyDescent="0.3">
      <c r="L100" s="26"/>
      <c r="M100" s="27"/>
      <c r="N100" s="27"/>
      <c r="O100" s="27"/>
      <c r="P100" s="27"/>
      <c r="Q100" s="28"/>
      <c r="R100" s="28"/>
    </row>
    <row r="101" spans="12:18" ht="11.25" customHeight="1" thickBot="1" x14ac:dyDescent="0.35">
      <c r="L101" s="29"/>
      <c r="M101" s="30"/>
      <c r="N101" s="30"/>
      <c r="O101" s="30"/>
      <c r="P101" s="30"/>
      <c r="Q101" s="31"/>
      <c r="R101" s="27"/>
    </row>
  </sheetData>
  <mergeCells count="17">
    <mergeCell ref="K2:Q2"/>
    <mergeCell ref="B2:H2"/>
    <mergeCell ref="B3:H3"/>
    <mergeCell ref="B12:H12"/>
    <mergeCell ref="B13:H13"/>
    <mergeCell ref="J3:R3"/>
    <mergeCell ref="L12:R12"/>
    <mergeCell ref="L13:R13"/>
    <mergeCell ref="B53:H53"/>
    <mergeCell ref="J53:R53"/>
    <mergeCell ref="L87:R87"/>
    <mergeCell ref="B54:H54"/>
    <mergeCell ref="J54:R54"/>
    <mergeCell ref="B63:H63"/>
    <mergeCell ref="L63:R63"/>
    <mergeCell ref="B64:H64"/>
    <mergeCell ref="L64:R64"/>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83"/>
  <sheetViews>
    <sheetView workbookViewId="0">
      <selection activeCell="B67" sqref="B67:H84"/>
    </sheetView>
  </sheetViews>
  <sheetFormatPr baseColWidth="10" defaultRowHeight="14.4" x14ac:dyDescent="0.3"/>
  <cols>
    <col min="1" max="1" width="3.44140625" customWidth="1"/>
    <col min="2" max="2" width="8" customWidth="1"/>
    <col min="3" max="3" width="18.6640625" customWidth="1"/>
    <col min="4" max="4" width="18.44140625" customWidth="1"/>
    <col min="8" max="8" width="14.88671875" customWidth="1"/>
    <col min="9" max="9" width="4.44140625" customWidth="1"/>
    <col min="10" max="10" width="18.44140625" customWidth="1"/>
    <col min="14" max="14" width="13.33203125" customWidth="1"/>
    <col min="15" max="15" width="16.109375" customWidth="1"/>
    <col min="16" max="16" width="12.33203125" customWidth="1"/>
  </cols>
  <sheetData>
    <row r="1" spans="1:15" x14ac:dyDescent="0.3">
      <c r="A1" s="15"/>
      <c r="B1" s="15"/>
      <c r="C1" s="15"/>
      <c r="D1" s="15"/>
      <c r="E1" s="15"/>
      <c r="F1" s="15"/>
      <c r="G1" s="15"/>
      <c r="H1" s="15"/>
      <c r="J1" s="193"/>
      <c r="L1" s="65"/>
      <c r="M1" s="65"/>
      <c r="N1" s="65"/>
    </row>
    <row r="2" spans="1:15" x14ac:dyDescent="0.3">
      <c r="A2" s="811" t="s">
        <v>77</v>
      </c>
      <c r="B2" s="811"/>
      <c r="C2" s="811"/>
      <c r="D2" s="811"/>
      <c r="E2" s="811"/>
      <c r="F2" s="811"/>
      <c r="G2" s="811"/>
      <c r="H2" s="811"/>
    </row>
    <row r="3" spans="1:15" ht="15" customHeight="1" x14ac:dyDescent="0.3">
      <c r="A3" s="811" t="s">
        <v>241</v>
      </c>
      <c r="B3" s="811"/>
      <c r="C3" s="811" t="s">
        <v>78</v>
      </c>
      <c r="D3" s="811"/>
      <c r="E3" s="811"/>
      <c r="F3" s="811"/>
      <c r="G3" s="811"/>
      <c r="H3" s="811"/>
      <c r="J3" s="193"/>
      <c r="K3" s="193"/>
      <c r="L3" s="65"/>
      <c r="M3" s="65"/>
      <c r="N3" s="65"/>
    </row>
    <row r="4" spans="1:15" ht="15" thickBot="1" x14ac:dyDescent="0.35">
      <c r="A4" s="15"/>
      <c r="B4" s="15"/>
      <c r="C4" s="15"/>
      <c r="D4" s="15"/>
      <c r="E4" s="15"/>
      <c r="F4" s="15"/>
      <c r="G4" s="15"/>
      <c r="H4" s="15"/>
      <c r="J4" s="193"/>
      <c r="L4" s="65"/>
      <c r="M4" s="65"/>
      <c r="N4" s="65"/>
    </row>
    <row r="5" spans="1:15" x14ac:dyDescent="0.3">
      <c r="A5" s="7"/>
      <c r="B5" s="8"/>
      <c r="C5" s="8"/>
      <c r="D5" s="8"/>
      <c r="E5" s="8"/>
      <c r="F5" s="8"/>
      <c r="G5" s="8"/>
      <c r="H5" s="9"/>
      <c r="J5" s="193"/>
      <c r="K5" s="193"/>
      <c r="L5" s="65"/>
      <c r="M5" s="65"/>
      <c r="N5" s="65"/>
    </row>
    <row r="6" spans="1:15" x14ac:dyDescent="0.3">
      <c r="A6" s="10"/>
      <c r="B6" s="6"/>
      <c r="C6" s="6"/>
      <c r="D6" s="6"/>
      <c r="E6" s="6"/>
      <c r="F6" s="6"/>
      <c r="G6" s="6"/>
      <c r="H6" s="11"/>
      <c r="J6" s="193"/>
      <c r="L6" s="65"/>
      <c r="M6" s="65"/>
      <c r="N6" s="65"/>
    </row>
    <row r="7" spans="1:15" x14ac:dyDescent="0.3">
      <c r="A7" s="10"/>
      <c r="B7" s="6"/>
      <c r="C7" s="6"/>
      <c r="D7" s="6"/>
      <c r="E7" s="6"/>
      <c r="F7" s="6"/>
      <c r="G7" s="6"/>
      <c r="H7" s="11"/>
    </row>
    <row r="8" spans="1:15" x14ac:dyDescent="0.3">
      <c r="A8" s="10"/>
      <c r="B8" s="6"/>
      <c r="C8" s="6"/>
      <c r="D8" s="6"/>
      <c r="E8" s="6"/>
      <c r="F8" s="6"/>
      <c r="G8" s="6"/>
      <c r="H8" s="11"/>
      <c r="J8" s="193"/>
      <c r="K8" s="193"/>
      <c r="L8" s="65"/>
      <c r="M8" s="65"/>
      <c r="N8" s="65"/>
    </row>
    <row r="9" spans="1:15" x14ac:dyDescent="0.3">
      <c r="A9" s="10"/>
      <c r="B9" s="6"/>
      <c r="C9" s="6"/>
      <c r="D9" s="6"/>
      <c r="E9" s="6"/>
      <c r="F9" s="6"/>
      <c r="G9" s="6"/>
      <c r="H9" s="11"/>
      <c r="J9" s="193"/>
      <c r="L9" s="65"/>
      <c r="M9" s="65"/>
      <c r="N9" s="65"/>
    </row>
    <row r="10" spans="1:15" ht="15" thickBot="1" x14ac:dyDescent="0.35">
      <c r="A10" s="12"/>
      <c r="B10" s="13"/>
      <c r="C10" s="13"/>
      <c r="D10" s="13"/>
      <c r="E10" s="13"/>
      <c r="F10" s="13"/>
      <c r="G10" s="13"/>
      <c r="H10" s="14"/>
      <c r="J10" s="193"/>
      <c r="L10" s="65"/>
      <c r="M10" s="65"/>
      <c r="N10" s="65"/>
    </row>
    <row r="11" spans="1:15" ht="16.5" customHeight="1" thickBot="1" x14ac:dyDescent="0.35">
      <c r="C11" s="19"/>
    </row>
    <row r="12" spans="1:15" ht="16.2" thickBot="1" x14ac:dyDescent="0.35">
      <c r="A12" s="216" t="s">
        <v>239</v>
      </c>
      <c r="B12" s="217"/>
      <c r="C12" s="217"/>
      <c r="D12" s="214" t="s">
        <v>240</v>
      </c>
      <c r="E12" s="214"/>
      <c r="F12" s="214"/>
      <c r="G12" s="214"/>
      <c r="H12" s="215"/>
      <c r="J12" s="193"/>
      <c r="L12" s="65"/>
      <c r="M12" s="65"/>
      <c r="N12" s="65"/>
    </row>
    <row r="13" spans="1:15" ht="15.75" customHeight="1" thickBot="1" x14ac:dyDescent="0.35"/>
    <row r="14" spans="1:15" ht="15" thickBot="1" x14ac:dyDescent="0.35">
      <c r="B14" s="189" t="s">
        <v>237</v>
      </c>
      <c r="C14" s="192"/>
      <c r="D14" s="190"/>
      <c r="E14" s="190"/>
      <c r="F14" s="191"/>
      <c r="G14" s="60"/>
      <c r="J14" s="193"/>
      <c r="L14" s="65"/>
      <c r="M14" s="65"/>
      <c r="N14" s="65"/>
      <c r="O14" s="193"/>
    </row>
    <row r="15" spans="1:15" ht="3" customHeight="1" x14ac:dyDescent="0.3">
      <c r="B15" s="188"/>
      <c r="C15" s="188"/>
      <c r="J15" s="193"/>
      <c r="L15" s="65"/>
      <c r="M15" s="65"/>
      <c r="N15" s="65"/>
      <c r="O15" s="193"/>
    </row>
    <row r="16" spans="1:15" x14ac:dyDescent="0.3">
      <c r="B16" s="193" t="s">
        <v>249</v>
      </c>
      <c r="C16" s="193"/>
      <c r="D16" s="65"/>
      <c r="E16" s="65"/>
      <c r="F16" s="65"/>
      <c r="G16" s="65"/>
      <c r="H16" s="65"/>
      <c r="J16" s="193"/>
      <c r="K16" s="193"/>
      <c r="L16" s="65"/>
      <c r="M16" s="65"/>
      <c r="N16" s="65"/>
    </row>
    <row r="17" spans="2:14" x14ac:dyDescent="0.3">
      <c r="B17" s="193" t="s">
        <v>0</v>
      </c>
      <c r="C17" s="193"/>
      <c r="D17" s="65"/>
      <c r="E17" s="65"/>
      <c r="F17" s="65"/>
      <c r="G17" s="65"/>
      <c r="H17" s="65"/>
      <c r="J17" s="193"/>
      <c r="L17" s="65"/>
      <c r="M17" s="65"/>
      <c r="N17" s="65"/>
    </row>
    <row r="18" spans="2:14" x14ac:dyDescent="0.3">
      <c r="B18" s="200" t="s">
        <v>264</v>
      </c>
      <c r="C18" s="201"/>
      <c r="D18" s="202"/>
      <c r="E18" s="202"/>
      <c r="F18" s="203"/>
      <c r="G18" s="206"/>
    </row>
    <row r="19" spans="2:14" x14ac:dyDescent="0.3">
      <c r="B19" s="204" t="s">
        <v>238</v>
      </c>
      <c r="C19" s="205"/>
      <c r="D19" s="206"/>
      <c r="E19" s="206"/>
      <c r="F19" s="207"/>
      <c r="G19" s="206"/>
      <c r="J19" s="193"/>
      <c r="K19" s="193"/>
      <c r="L19" s="65"/>
      <c r="M19" s="65"/>
      <c r="N19" s="65"/>
    </row>
    <row r="20" spans="2:14" x14ac:dyDescent="0.3">
      <c r="B20" s="198" t="s">
        <v>265</v>
      </c>
      <c r="C20" s="199"/>
      <c r="D20" s="208"/>
      <c r="E20" s="208"/>
      <c r="F20" s="209"/>
      <c r="G20" s="206"/>
      <c r="J20" s="193"/>
      <c r="L20" s="65"/>
      <c r="M20" s="65"/>
      <c r="N20" s="65"/>
    </row>
    <row r="21" spans="2:14" ht="15" thickBot="1" x14ac:dyDescent="0.35">
      <c r="B21" s="188"/>
      <c r="C21" s="188"/>
    </row>
    <row r="22" spans="2:14" ht="15" thickBot="1" x14ac:dyDescent="0.35">
      <c r="B22" s="189" t="s">
        <v>247</v>
      </c>
      <c r="C22" s="192"/>
      <c r="D22" s="46"/>
      <c r="E22" s="46"/>
      <c r="F22" s="21"/>
      <c r="J22" s="193"/>
      <c r="K22" s="193"/>
      <c r="L22" s="65"/>
      <c r="M22" s="65"/>
      <c r="N22" s="65"/>
    </row>
    <row r="23" spans="2:14" ht="3" customHeight="1" x14ac:dyDescent="0.3">
      <c r="B23" s="188"/>
      <c r="C23" s="188"/>
      <c r="J23" s="193"/>
      <c r="L23" s="65"/>
      <c r="M23" s="65"/>
      <c r="N23" s="65"/>
    </row>
    <row r="24" spans="2:14" x14ac:dyDescent="0.3">
      <c r="B24" s="193" t="s">
        <v>246</v>
      </c>
      <c r="C24" s="193"/>
      <c r="D24" s="65"/>
      <c r="E24" s="65"/>
      <c r="F24" s="65"/>
      <c r="G24" s="65"/>
      <c r="H24" s="65"/>
    </row>
    <row r="25" spans="2:14" x14ac:dyDescent="0.3">
      <c r="B25" s="193"/>
      <c r="C25" s="193"/>
      <c r="D25" s="65"/>
      <c r="E25" s="65"/>
      <c r="F25" s="65"/>
      <c r="G25" s="65"/>
      <c r="H25" s="65"/>
      <c r="J25" s="193"/>
      <c r="K25" s="193"/>
      <c r="L25" s="65"/>
      <c r="M25" s="65"/>
      <c r="N25" s="65"/>
    </row>
    <row r="26" spans="2:14" x14ac:dyDescent="0.3">
      <c r="B26" s="200" t="s">
        <v>266</v>
      </c>
      <c r="C26" s="201"/>
      <c r="D26" s="202"/>
      <c r="E26" s="202"/>
      <c r="F26" s="203"/>
      <c r="G26" s="206"/>
      <c r="J26" s="193"/>
      <c r="L26" s="65"/>
      <c r="M26" s="65"/>
      <c r="N26" s="65"/>
    </row>
    <row r="27" spans="2:14" x14ac:dyDescent="0.3">
      <c r="B27" s="204" t="s">
        <v>236</v>
      </c>
      <c r="C27" s="205"/>
      <c r="D27" s="206"/>
      <c r="E27" s="206"/>
      <c r="F27" s="207"/>
      <c r="G27" s="206"/>
    </row>
    <row r="28" spans="2:14" x14ac:dyDescent="0.3">
      <c r="B28" s="204" t="s">
        <v>267</v>
      </c>
      <c r="C28" s="205"/>
      <c r="D28" s="206"/>
      <c r="E28" s="206"/>
      <c r="F28" s="207"/>
      <c r="G28" s="206"/>
      <c r="J28" s="193"/>
      <c r="K28" s="193"/>
      <c r="L28" s="65"/>
      <c r="M28" s="65"/>
      <c r="N28" s="65"/>
    </row>
    <row r="29" spans="2:14" x14ac:dyDescent="0.3">
      <c r="B29" s="194"/>
      <c r="C29" s="195"/>
      <c r="D29" s="196"/>
      <c r="E29" s="196"/>
      <c r="F29" s="197"/>
      <c r="J29" s="193"/>
      <c r="L29" s="65"/>
      <c r="M29" s="65"/>
      <c r="N29" s="65"/>
    </row>
    <row r="30" spans="2:14" ht="15" thickBot="1" x14ac:dyDescent="0.35">
      <c r="B30" s="188"/>
      <c r="C30" s="188"/>
      <c r="J30" s="193"/>
      <c r="K30" s="193"/>
      <c r="L30" s="65"/>
      <c r="M30" s="65"/>
      <c r="N30" s="65"/>
    </row>
    <row r="31" spans="2:14" ht="15" thickBot="1" x14ac:dyDescent="0.35">
      <c r="B31" s="189" t="s">
        <v>245</v>
      </c>
      <c r="C31" s="192"/>
      <c r="D31" s="46"/>
      <c r="E31" s="46"/>
      <c r="F31" s="21"/>
      <c r="J31" s="193"/>
      <c r="K31" s="193"/>
      <c r="L31" s="65"/>
      <c r="M31" s="65"/>
      <c r="N31" s="65"/>
    </row>
    <row r="32" spans="2:14" ht="3.75" customHeight="1" x14ac:dyDescent="0.3">
      <c r="B32" s="188"/>
      <c r="C32" s="188"/>
      <c r="J32" s="193"/>
      <c r="K32" s="193"/>
      <c r="L32" s="65"/>
      <c r="M32" s="65"/>
      <c r="N32" s="65"/>
    </row>
    <row r="33" spans="2:14" x14ac:dyDescent="0.3">
      <c r="B33" s="193" t="s">
        <v>248</v>
      </c>
      <c r="C33" s="193"/>
      <c r="D33" s="65"/>
      <c r="E33" s="65"/>
      <c r="F33" s="65"/>
      <c r="G33" s="65"/>
      <c r="H33" s="65"/>
      <c r="J33" s="193"/>
      <c r="K33" s="193"/>
      <c r="L33" s="65"/>
      <c r="M33" s="65"/>
      <c r="N33" s="65"/>
    </row>
    <row r="34" spans="2:14" x14ac:dyDescent="0.3">
      <c r="B34" s="193"/>
      <c r="C34" s="193"/>
      <c r="D34" s="65"/>
      <c r="E34" s="65"/>
    </row>
    <row r="35" spans="2:14" x14ac:dyDescent="0.3">
      <c r="B35" s="200" t="s">
        <v>269</v>
      </c>
      <c r="C35" s="201"/>
      <c r="D35" s="202"/>
      <c r="E35" s="202"/>
      <c r="F35" s="211"/>
    </row>
    <row r="36" spans="2:14" x14ac:dyDescent="0.3">
      <c r="B36" s="204" t="s">
        <v>268</v>
      </c>
      <c r="C36" s="205"/>
      <c r="D36" s="206"/>
      <c r="E36" s="206"/>
      <c r="F36" s="212"/>
    </row>
    <row r="37" spans="2:14" x14ac:dyDescent="0.3">
      <c r="B37" s="198" t="s">
        <v>270</v>
      </c>
      <c r="C37" s="199"/>
      <c r="D37" s="208"/>
      <c r="E37" s="208"/>
      <c r="F37" s="213"/>
    </row>
    <row r="38" spans="2:14" ht="15" thickBot="1" x14ac:dyDescent="0.35">
      <c r="B38" s="210"/>
      <c r="C38" s="210"/>
      <c r="D38" s="65"/>
      <c r="E38" s="65"/>
    </row>
    <row r="39" spans="2:14" ht="15" thickBot="1" x14ac:dyDescent="0.35">
      <c r="B39" s="189" t="s">
        <v>250</v>
      </c>
      <c r="C39" s="192"/>
      <c r="D39" s="190"/>
      <c r="E39" s="190"/>
      <c r="F39" s="191"/>
    </row>
    <row r="40" spans="2:14" ht="4.5" customHeight="1" x14ac:dyDescent="0.3">
      <c r="B40" s="188"/>
      <c r="C40" s="188"/>
    </row>
    <row r="41" spans="2:14" x14ac:dyDescent="0.3">
      <c r="B41" s="193" t="s">
        <v>251</v>
      </c>
      <c r="C41" s="193"/>
      <c r="D41" s="65"/>
      <c r="E41" s="65"/>
      <c r="F41" s="65"/>
    </row>
    <row r="42" spans="2:14" x14ac:dyDescent="0.3">
      <c r="B42" s="193" t="s">
        <v>0</v>
      </c>
      <c r="C42" s="193"/>
      <c r="D42" s="65"/>
      <c r="E42" s="65"/>
      <c r="F42" s="65"/>
    </row>
    <row r="43" spans="2:14" x14ac:dyDescent="0.3">
      <c r="B43" s="200" t="s">
        <v>253</v>
      </c>
      <c r="C43" s="201"/>
      <c r="D43" s="202"/>
      <c r="E43" s="202"/>
      <c r="F43" s="203"/>
    </row>
    <row r="44" spans="2:14" x14ac:dyDescent="0.3">
      <c r="B44" s="204" t="s">
        <v>252</v>
      </c>
      <c r="C44" s="205"/>
      <c r="D44" s="206"/>
      <c r="E44" s="206"/>
      <c r="F44" s="207"/>
    </row>
    <row r="45" spans="2:14" x14ac:dyDescent="0.3">
      <c r="B45" s="198" t="s">
        <v>254</v>
      </c>
      <c r="C45" s="199"/>
      <c r="D45" s="208"/>
      <c r="E45" s="208"/>
      <c r="F45" s="209"/>
    </row>
    <row r="48" spans="2:14" ht="5.25" customHeight="1" x14ac:dyDescent="0.3"/>
    <row r="49" spans="1:8" x14ac:dyDescent="0.3">
      <c r="B49" s="61" t="s">
        <v>242</v>
      </c>
      <c r="C49" s="61"/>
      <c r="D49" s="61"/>
      <c r="E49" s="61"/>
      <c r="F49" s="61"/>
      <c r="G49" s="61"/>
    </row>
    <row r="50" spans="1:8" x14ac:dyDescent="0.3">
      <c r="B50" s="61"/>
      <c r="C50" s="61"/>
      <c r="D50" s="61"/>
      <c r="E50" s="61"/>
      <c r="F50" s="61"/>
      <c r="G50" s="61"/>
    </row>
    <row r="51" spans="1:8" x14ac:dyDescent="0.3">
      <c r="B51" s="61"/>
      <c r="C51" s="61"/>
      <c r="D51" s="61"/>
      <c r="E51" s="61"/>
      <c r="F51" s="61"/>
      <c r="G51" s="61"/>
    </row>
    <row r="54" spans="1:8" x14ac:dyDescent="0.3">
      <c r="A54" s="15"/>
      <c r="B54" s="15"/>
      <c r="C54" s="15"/>
      <c r="D54" s="15"/>
      <c r="E54" s="15"/>
      <c r="F54" s="15"/>
      <c r="G54" s="15"/>
      <c r="H54" s="15"/>
    </row>
    <row r="55" spans="1:8" x14ac:dyDescent="0.3">
      <c r="A55" s="811" t="s">
        <v>77</v>
      </c>
      <c r="B55" s="811"/>
      <c r="C55" s="811"/>
      <c r="D55" s="811"/>
      <c r="E55" s="811"/>
      <c r="F55" s="811"/>
      <c r="G55" s="811"/>
      <c r="H55" s="811"/>
    </row>
    <row r="56" spans="1:8" x14ac:dyDescent="0.3">
      <c r="A56" s="811" t="s">
        <v>241</v>
      </c>
      <c r="B56" s="811"/>
      <c r="C56" s="811" t="s">
        <v>78</v>
      </c>
      <c r="D56" s="811"/>
      <c r="E56" s="811"/>
      <c r="F56" s="811"/>
      <c r="G56" s="811"/>
      <c r="H56" s="811"/>
    </row>
    <row r="57" spans="1:8" ht="15" thickBot="1" x14ac:dyDescent="0.35">
      <c r="A57" s="15"/>
      <c r="B57" s="15"/>
      <c r="C57" s="15"/>
      <c r="D57" s="15"/>
      <c r="E57" s="15"/>
      <c r="F57" s="15"/>
      <c r="G57" s="15"/>
      <c r="H57" s="15"/>
    </row>
    <row r="58" spans="1:8" x14ac:dyDescent="0.3">
      <c r="A58" s="7"/>
      <c r="B58" s="8"/>
      <c r="C58" s="8"/>
      <c r="D58" s="8"/>
      <c r="E58" s="8"/>
      <c r="F58" s="8"/>
      <c r="G58" s="8"/>
      <c r="H58" s="9"/>
    </row>
    <row r="59" spans="1:8" x14ac:dyDescent="0.3">
      <c r="A59" s="10"/>
      <c r="B59" s="6"/>
      <c r="C59" s="6"/>
      <c r="D59" s="6"/>
      <c r="E59" s="6"/>
      <c r="F59" s="6"/>
      <c r="G59" s="6"/>
      <c r="H59" s="11"/>
    </row>
    <row r="60" spans="1:8" x14ac:dyDescent="0.3">
      <c r="A60" s="10"/>
      <c r="B60" s="6"/>
      <c r="C60" s="6"/>
      <c r="D60" s="6"/>
      <c r="E60" s="6"/>
      <c r="F60" s="6"/>
      <c r="G60" s="6"/>
      <c r="H60" s="11"/>
    </row>
    <row r="61" spans="1:8" x14ac:dyDescent="0.3">
      <c r="A61" s="10"/>
      <c r="B61" s="6"/>
      <c r="C61" s="6"/>
      <c r="D61" s="6"/>
      <c r="E61" s="6"/>
      <c r="F61" s="6"/>
      <c r="G61" s="6"/>
      <c r="H61" s="11"/>
    </row>
    <row r="62" spans="1:8" x14ac:dyDescent="0.3">
      <c r="A62" s="10"/>
      <c r="B62" s="6"/>
      <c r="C62" s="6"/>
      <c r="D62" s="6"/>
      <c r="E62" s="6"/>
      <c r="F62" s="6"/>
      <c r="G62" s="6"/>
      <c r="H62" s="11"/>
    </row>
    <row r="63" spans="1:8" ht="15" thickBot="1" x14ac:dyDescent="0.35">
      <c r="A63" s="12"/>
      <c r="B63" s="13"/>
      <c r="C63" s="13"/>
      <c r="D63" s="13"/>
      <c r="E63" s="13"/>
      <c r="F63" s="13"/>
      <c r="G63" s="13"/>
      <c r="H63" s="14"/>
    </row>
    <row r="64" spans="1:8" ht="18" thickBot="1" x14ac:dyDescent="0.35">
      <c r="C64" s="19"/>
    </row>
    <row r="65" spans="1:8" ht="16.2" thickBot="1" x14ac:dyDescent="0.35">
      <c r="A65" s="216" t="s">
        <v>239</v>
      </c>
      <c r="B65" s="217"/>
      <c r="C65" s="217"/>
      <c r="D65" s="214" t="s">
        <v>240</v>
      </c>
      <c r="E65" s="214"/>
      <c r="F65" s="214"/>
      <c r="G65" s="214"/>
      <c r="H65" s="215"/>
    </row>
    <row r="66" spans="1:8" ht="15" thickBot="1" x14ac:dyDescent="0.35"/>
    <row r="67" spans="1:8" ht="15" thickBot="1" x14ac:dyDescent="0.35">
      <c r="B67" s="189" t="s">
        <v>255</v>
      </c>
      <c r="C67" s="192"/>
      <c r="D67" s="190"/>
      <c r="E67" s="190"/>
      <c r="F67" s="191"/>
    </row>
    <row r="68" spans="1:8" x14ac:dyDescent="0.3">
      <c r="B68" s="188"/>
      <c r="C68" s="188"/>
    </row>
    <row r="69" spans="1:8" x14ac:dyDescent="0.3">
      <c r="B69" s="193" t="s">
        <v>258</v>
      </c>
      <c r="C69" s="193"/>
      <c r="D69" s="65"/>
      <c r="E69" s="65"/>
      <c r="F69" s="65"/>
    </row>
    <row r="70" spans="1:8" x14ac:dyDescent="0.3">
      <c r="B70" s="193" t="s">
        <v>259</v>
      </c>
      <c r="D70" s="65"/>
      <c r="E70" s="65"/>
      <c r="F70" s="65"/>
    </row>
    <row r="72" spans="1:8" x14ac:dyDescent="0.3">
      <c r="B72" s="200" t="s">
        <v>271</v>
      </c>
      <c r="C72" s="201"/>
      <c r="D72" s="202"/>
      <c r="E72" s="202"/>
      <c r="F72" s="203"/>
    </row>
    <row r="73" spans="1:8" x14ac:dyDescent="0.3">
      <c r="B73" s="204" t="s">
        <v>257</v>
      </c>
      <c r="C73" s="205"/>
      <c r="D73" s="206"/>
      <c r="E73" s="206"/>
      <c r="F73" s="207"/>
    </row>
    <row r="74" spans="1:8" x14ac:dyDescent="0.3">
      <c r="B74" s="198" t="s">
        <v>256</v>
      </c>
      <c r="C74" s="199"/>
      <c r="D74" s="208"/>
      <c r="E74" s="208"/>
      <c r="F74" s="209"/>
    </row>
    <row r="76" spans="1:8" ht="15" thickBot="1" x14ac:dyDescent="0.35"/>
    <row r="77" spans="1:8" ht="15" thickBot="1" x14ac:dyDescent="0.35">
      <c r="B77" s="189" t="s">
        <v>260</v>
      </c>
      <c r="C77" s="192"/>
      <c r="D77" s="190"/>
      <c r="E77" s="190"/>
      <c r="F77" s="191"/>
    </row>
    <row r="78" spans="1:8" x14ac:dyDescent="0.3">
      <c r="B78" s="188"/>
      <c r="C78" s="188"/>
    </row>
    <row r="79" spans="1:8" x14ac:dyDescent="0.3">
      <c r="B79" s="193" t="s">
        <v>272</v>
      </c>
      <c r="C79" s="193"/>
      <c r="D79" s="65"/>
      <c r="E79" s="65"/>
      <c r="F79" s="65"/>
    </row>
    <row r="80" spans="1:8" x14ac:dyDescent="0.3">
      <c r="B80" s="193"/>
      <c r="D80" s="65"/>
      <c r="E80" s="65"/>
      <c r="F80" s="65"/>
    </row>
    <row r="81" spans="2:6" x14ac:dyDescent="0.3">
      <c r="B81" s="200" t="s">
        <v>262</v>
      </c>
      <c r="C81" s="201"/>
      <c r="D81" s="202"/>
      <c r="E81" s="202"/>
      <c r="F81" s="203"/>
    </row>
    <row r="82" spans="2:6" x14ac:dyDescent="0.3">
      <c r="B82" s="204" t="s">
        <v>261</v>
      </c>
      <c r="C82" s="205"/>
      <c r="D82" s="206"/>
      <c r="E82" s="206"/>
      <c r="F82" s="207"/>
    </row>
    <row r="83" spans="2:6" x14ac:dyDescent="0.3">
      <c r="B83" s="198" t="s">
        <v>263</v>
      </c>
      <c r="C83" s="199"/>
      <c r="D83" s="208"/>
      <c r="E83" s="208"/>
      <c r="F83" s="209"/>
    </row>
  </sheetData>
  <mergeCells count="4">
    <mergeCell ref="A56:H56"/>
    <mergeCell ref="A2:H2"/>
    <mergeCell ref="A3:H3"/>
    <mergeCell ref="A55:H55"/>
  </mergeCells>
  <pageMargins left="0.23622047244094491" right="0.23622047244094491" top="0.74803149606299213" bottom="0.74803149606299213" header="0.31496062992125984" footer="0.31496062992125984"/>
  <pageSetup paperSize="9" orientation="portrait" r:id="rId1"/>
  <headerFooter>
    <oddFooter>&amp;F&amp;RPágina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MODELO 7. EEF</vt:lpstr>
      <vt:lpstr>Financiación</vt:lpstr>
      <vt:lpstr>P.Ingresos</vt:lpstr>
      <vt:lpstr>P.Gastos</vt:lpstr>
      <vt:lpstr>Cuenta PYG</vt:lpstr>
      <vt:lpstr>Balance</vt:lpstr>
      <vt:lpstr>Ratios Rentabilidad</vt:lpstr>
      <vt:lpstr>'MODELO 7. EEF'!Área_de_impresión</vt:lpstr>
      <vt:lpstr>'MODELO 7. EEF'!Títulos_a_imprimir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equipo</dc:creator>
  <cp:lastModifiedBy>USUARIO</cp:lastModifiedBy>
  <cp:lastPrinted>2020-09-22T10:34:16Z</cp:lastPrinted>
  <dcterms:created xsi:type="dcterms:W3CDTF">2020-06-30T07:17:05Z</dcterms:created>
  <dcterms:modified xsi:type="dcterms:W3CDTF">2020-09-22T10:34:23Z</dcterms:modified>
</cp:coreProperties>
</file>